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ccount Classification" sheetId="1" state="visible" r:id="rId3"/>
    <sheet name="Cost of Labor Timeline" sheetId="2" state="visible" r:id="rId4"/>
    <sheet name="Buckner Comparison" sheetId="3" state="visible" r:id="rId5"/>
    <sheet name="Monthly P&amp;L Totals" sheetId="4" state="visible" r:id="rId6"/>
    <sheet name="Vendor Detail (to fill)" sheetId="5" state="visible" r:id="rId7"/>
    <sheet name="Data Gaps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<sst xmlns="http://schemas.openxmlformats.org/spreadsheetml/2006/main" count="318" uniqueCount="202">
  <si>
    <t xml:space="preserve">Cramerica LLC (dba Pasadena Pools) — P&amp;L accounts, Sep 11 2025 – Sep 10 2026</t>
  </si>
  <si>
    <t xml:space="preserve">Source: QuickBooks Online Profit &amp; Loss report pulled via the QuickBooks connector on 2026-09-10 (company file: Pasadena Pools). Amounts in blue are hardcoded from that report.</t>
  </si>
  <si>
    <t xml:space="preserve">P&amp;L Section</t>
  </si>
  <si>
    <t xml:space="preserve">Parent Account</t>
  </si>
  <si>
    <t xml:space="preserve">Account</t>
  </si>
  <si>
    <t xml:space="preserve">Amount ($)</t>
  </si>
  <si>
    <t xml:space="preserve">Classification</t>
  </si>
  <si>
    <t xml:space="preserve">Rationale</t>
  </si>
  <si>
    <t xml:space="preserve">COGS</t>
  </si>
  <si>
    <t xml:space="preserve">Subcontract Labor</t>
  </si>
  <si>
    <t xml:space="preserve">Subcontract Labor (parent, unassigned to sub-account)</t>
  </si>
  <si>
    <t xml:space="preserve">INCLUDE</t>
  </si>
  <si>
    <t xml:space="preserve">Explicit subcontract labor account</t>
  </si>
  <si>
    <t xml:space="preserve">Excavation - COGS</t>
  </si>
  <si>
    <t xml:space="preserve">Excavation sub</t>
  </si>
  <si>
    <t xml:space="preserve">Framing/Rebar/Plumbing</t>
  </si>
  <si>
    <t xml:space="preserve">Trade sub labor</t>
  </si>
  <si>
    <t xml:space="preserve">Plaster/Finish</t>
  </si>
  <si>
    <t xml:space="preserve">Interior finish sub</t>
  </si>
  <si>
    <t xml:space="preserve">Shotcrete</t>
  </si>
  <si>
    <t xml:space="preserve">Shotcrete/gunite sub (largest exposure)</t>
  </si>
  <si>
    <t xml:space="preserve">Tile Labor</t>
  </si>
  <si>
    <t xml:space="preserve">Tile install labor</t>
  </si>
  <si>
    <t xml:space="preserve">Cost of labor - COGS</t>
  </si>
  <si>
    <t xml:space="preserve">Cost of labor - COGS (parent, unassigned)</t>
  </si>
  <si>
    <t xml:space="preserve">UNCERTAIN</t>
  </si>
  <si>
    <t xml:space="preserve">Direct job labor. W-2 wages sit in Payroll &gt; Salaries &amp; wages, so this is likely 1099/sub crews — but confirm no payroll is job-costed here</t>
  </si>
  <si>
    <t xml:space="preserve">41340 - Coping</t>
  </si>
  <si>
    <t xml:space="preserve">Coping install; sub labor if performed by outside crew, else material/labor mix</t>
  </si>
  <si>
    <t xml:space="preserve">Expenses</t>
  </si>
  <si>
    <t xml:space="preserve">Uncategorized Expense</t>
  </si>
  <si>
    <t xml:space="preserve">Unreviewed transactions; may contain sub payments. Needs vendor review in QBO</t>
  </si>
  <si>
    <t xml:space="preserve">Cost of goods sold</t>
  </si>
  <si>
    <t xml:space="preserve">Materials - COGS</t>
  </si>
  <si>
    <t xml:space="preserve">EXCLUDE</t>
  </si>
  <si>
    <t xml:space="preserve">Materials only</t>
  </si>
  <si>
    <t xml:space="preserve">Permit</t>
  </si>
  <si>
    <t xml:space="preserve">Government fees</t>
  </si>
  <si>
    <t xml:space="preserve">Payroll expenses</t>
  </si>
  <si>
    <t xml:space="preserve">Salaries &amp; wages</t>
  </si>
  <si>
    <t xml:space="preserve">Employee payroll</t>
  </si>
  <si>
    <t xml:space="preserve">Payroll taxes</t>
  </si>
  <si>
    <t xml:space="preserve">Payroll Reimbursements</t>
  </si>
  <si>
    <t xml:space="preserve">Employee benefits</t>
  </si>
  <si>
    <t xml:space="preserve">Payroll Fees</t>
  </si>
  <si>
    <t xml:space="preserve">Payroll processing</t>
  </si>
  <si>
    <t xml:space="preserve">Payroll expenses (parent)</t>
  </si>
  <si>
    <t xml:space="preserve">Taxes, Licenses and Insurance</t>
  </si>
  <si>
    <t xml:space="preserve">Business insurance</t>
  </si>
  <si>
    <t xml:space="preserve">Insurance</t>
  </si>
  <si>
    <t xml:space="preserve">Taxes, Licenses and Insurance (parent)</t>
  </si>
  <si>
    <t xml:space="preserve">Taxes/insurance</t>
  </si>
  <si>
    <t xml:space="preserve">Business licenses</t>
  </si>
  <si>
    <t xml:space="preserve">Licenses</t>
  </si>
  <si>
    <t xml:space="preserve">Rent</t>
  </si>
  <si>
    <t xml:space="preserve">Rent (parent)</t>
  </si>
  <si>
    <t xml:space="preserve">Equipment rental</t>
  </si>
  <si>
    <t xml:space="preserve">Equipment rental, not labor</t>
  </si>
  <si>
    <t xml:space="preserve">Storage Rent</t>
  </si>
  <si>
    <t xml:space="preserve">Utilities</t>
  </si>
  <si>
    <t xml:space="preserve">Utilities (parent)</t>
  </si>
  <si>
    <t xml:space="preserve">Telephone and Internet</t>
  </si>
  <si>
    <t xml:space="preserve">Vehicle Expenses</t>
  </si>
  <si>
    <t xml:space="preserve">Vehicle Expenses (all sub-accounts)</t>
  </si>
  <si>
    <t xml:space="preserve">Owned-vehicle costs</t>
  </si>
  <si>
    <t xml:space="preserve">Travel</t>
  </si>
  <si>
    <t xml:space="preserve">Travel (all sub-accounts)</t>
  </si>
  <si>
    <t xml:space="preserve">Travel/lodging/vehicle rent</t>
  </si>
  <si>
    <t xml:space="preserve">Interest paid</t>
  </si>
  <si>
    <t xml:space="preserve">Interest paid (all sub-accounts)</t>
  </si>
  <si>
    <t xml:space="preserve">Finance cost</t>
  </si>
  <si>
    <t xml:space="preserve">General business expenses</t>
  </si>
  <si>
    <t xml:space="preserve">General business expenses (all sub-accounts)</t>
  </si>
  <si>
    <t xml:space="preserve">Fees, gifts, hiring, subscriptions, reimbursements, uniforms</t>
  </si>
  <si>
    <t xml:space="preserve">Office expenses</t>
  </si>
  <si>
    <t xml:space="preserve">Office expenses (all sub-accounts)</t>
  </si>
  <si>
    <t xml:space="preserve">Office/software</t>
  </si>
  <si>
    <t xml:space="preserve">Legal &amp; accounting services</t>
  </si>
  <si>
    <t xml:space="preserve">Accounting fees</t>
  </si>
  <si>
    <t xml:space="preserve">Professional services, not construction sub</t>
  </si>
  <si>
    <t xml:space="preserve">Consulting fees</t>
  </si>
  <si>
    <t xml:space="preserve">Professional services</t>
  </si>
  <si>
    <t xml:space="preserve">Meals</t>
  </si>
  <si>
    <t xml:space="preserve">Equipment</t>
  </si>
  <si>
    <t xml:space="preserve">Equipment purchase</t>
  </si>
  <si>
    <t xml:space="preserve">Repairs &amp; maintenance</t>
  </si>
  <si>
    <t xml:space="preserve">Shop/equipment repairs</t>
  </si>
  <si>
    <t xml:space="preserve">Supplies</t>
  </si>
  <si>
    <t xml:space="preserve">Supplies &amp; materials</t>
  </si>
  <si>
    <t xml:space="preserve">Materials</t>
  </si>
  <si>
    <t xml:space="preserve">Advertising</t>
  </si>
  <si>
    <t xml:space="preserve">Advertising (all sub-accounts)</t>
  </si>
  <si>
    <t xml:space="preserve">Marketing</t>
  </si>
  <si>
    <t xml:space="preserve">Landfill Expense</t>
  </si>
  <si>
    <t xml:space="preserve">Disposal fees</t>
  </si>
  <si>
    <t xml:space="preserve">QuickBooks Payments Fees</t>
  </si>
  <si>
    <t xml:space="preserve">Fees</t>
  </si>
  <si>
    <t xml:space="preserve">Total INCLUDE</t>
  </si>
  <si>
    <t xml:space="preserve">Total UNCERTAIN</t>
  </si>
  <si>
    <t xml:space="preserve">Total EXCLUDE</t>
  </si>
  <si>
    <t xml:space="preserve">Check: sum of all lines (should equal COGS $2,613,818.73 + Expenses $830,836.70 = $3,444,655.43)</t>
  </si>
  <si>
    <t xml:space="preserve">Cost of labor – COGS vs. Subcontract Labor vs. Salaries — posting pattern by period</t>
  </si>
  <si>
    <t xml:space="preserve">Source: period-sliced QuickBooks P&amp;L pulls via connector, 2026-09-10. Blue = hardcoded from QBO. Jun 2026 Cost of labor is derived (Q2 total less Apr and May).</t>
  </si>
  <si>
    <t xml:space="preserve">Period</t>
  </si>
  <si>
    <t xml:space="preserve">Cost of labor – COGS (parent) ($)</t>
  </si>
  <si>
    <t xml:space="preserve">41340 – Coping ($)</t>
  </si>
  <si>
    <t xml:space="preserve">Subcontract Labor sub-accts ($)</t>
  </si>
  <si>
    <t xml:space="preserve">Salaries &amp; wages ($)</t>
  </si>
  <si>
    <t xml:space="preserve">Materials – COGS ($)</t>
  </si>
  <si>
    <t xml:space="preserve">Total Income ($)</t>
  </si>
  <si>
    <t xml:space="preserve">Note</t>
  </si>
  <si>
    <t xml:space="preserve">Prior yr: Sep 11 2024 – Sep 10 2025</t>
  </si>
  <si>
    <t xml:space="preserve">Books effectively start Nov 2024. Subs coded to named sub-accounts.</t>
  </si>
  <si>
    <t xml:space="preserve">Sep 11 – Dec 31 2025</t>
  </si>
  <si>
    <t xml:space="preserve">Same pattern as prior year</t>
  </si>
  <si>
    <t xml:space="preserve">Jan – Mar 2026</t>
  </si>
  <si>
    <t xml:space="preserve">Same pattern</t>
  </si>
  <si>
    <t xml:space="preserve">Apr 2026</t>
  </si>
  <si>
    <t xml:space="preserve">Shift begins: only Shotcrete still in sub-accounts</t>
  </si>
  <si>
    <t xml:space="preserve">May 2026</t>
  </si>
  <si>
    <t xml:space="preserve">Highest-revenue month; ZERO in Subcontract Labor sub-accounts</t>
  </si>
  <si>
    <t xml:space="preserve">Jun 2026 (derived)</t>
  </si>
  <si>
    <t xml:space="preserve">Derived: Q2 Cost of labor $170,990.52 less Apr and May</t>
  </si>
  <si>
    <t xml:space="preserve">Jul 1 – Sep 10 2026</t>
  </si>
  <si>
    <t xml:space="preserve">Both accounts in use; Uncategorized Expense also $53,408.61 here</t>
  </si>
  <si>
    <t xml:space="preserve">Check: Sep 11 2025 – Sep 10 2026 Cost of labor (rows 6–11)</t>
  </si>
  <si>
    <t xml:space="preserve">should equal $316,285.48 on Account Classification</t>
  </si>
  <si>
    <t xml:space="preserve">Reading</t>
  </si>
  <si>
    <t xml:space="preserve">Salaries &amp; wages run a steady ~$27–35K/month all year, so Cost of labor – COGS is not job-costed W‑2 payroll.</t>
  </si>
  <si>
    <t xml:space="preserve">Cost of labor – COGS is lumpy (≈$6K in a full quarter, then $82K and $76K in single months) — the signature of sub invoices/payments, not payroll.</t>
  </si>
  <si>
    <t xml:space="preserve">When Cost of labor spiked (Apr–May 2026), the named Subcontract Labor sub-accounts went to zero while revenue and materials peaked. Plaster, tile, rebar/plumbing work did not stop; it was coded to the parent account instead.</t>
  </si>
  <si>
    <t xml:space="preserve">Conclusion: treat Cost of labor – COGS as subcontracted work unless a vendor-level review shows otherwise → Scenario C ($841,105.68) is the defensible figure.</t>
  </si>
  <si>
    <t xml:space="preserve">Subcontracted work — QuickBooks vs. Buckner renewal figure</t>
  </si>
  <si>
    <t xml:space="preserve">Buckner listed subcontracted work ($)</t>
  </si>
  <si>
    <t xml:space="preserve">Per Scott, from Buckner's 2026/27 renewal</t>
  </si>
  <si>
    <t xml:space="preserve">Sep 11, 2025 – Sep 10, 2026 (rolling 12 months)</t>
  </si>
  <si>
    <t xml:space="preserve">Scenario</t>
  </si>
  <si>
    <t xml:space="preserve">QuickBooks Total ($)</t>
  </si>
  <si>
    <t xml:space="preserve">$ Difference vs Buckner</t>
  </si>
  <si>
    <t xml:space="preserve">% Difference vs Buckner</t>
  </si>
  <si>
    <t xml:space="preserve">What's included</t>
  </si>
  <si>
    <t xml:space="preserve">A — Subcontract Labor accounts only (clear-cut)</t>
  </si>
  <si>
    <t xml:space="preserve">The six Subcontract Labor sub-accounts</t>
  </si>
  <si>
    <t xml:space="preserve">B — A + Coping</t>
  </si>
  <si>
    <t xml:space="preserve">Scenario A plus 41340 - Coping</t>
  </si>
  <si>
    <t xml:space="preserve">C — A + all Cost of labor - COGS</t>
  </si>
  <si>
    <t xml:space="preserve">Scenario A plus Cost of labor parent and Coping</t>
  </si>
  <si>
    <t xml:space="preserve">D — C + Uncategorized Expense (ceiling)</t>
  </si>
  <si>
    <t xml:space="preserve">Everything in INCLUDE and UNCERTAIN</t>
  </si>
  <si>
    <t xml:space="preserve">Notes</t>
  </si>
  <si>
    <t xml:space="preserve">Positive difference = QuickBooks shows MORE subcontracted work than Buckner's figure (under-reported exposure); negative = less.</t>
  </si>
  <si>
    <t xml:space="preserve">Basis: the connector returned the P&amp;L on the company's default reporting basis; a separate cash-basis run was not available through the connector. See 'Data Gaps' sheet.</t>
  </si>
  <si>
    <t xml:space="preserve">Buckner's figure may have been built on a different 12-month window (e.g., prior policy period or projected). Confirm the period they used before comparing.</t>
  </si>
  <si>
    <t xml:space="preserve">Monthly totals from the same P&amp;L (context only — account-level monthly split not returned by connector)</t>
  </si>
  <si>
    <t xml:space="preserve">Month</t>
  </si>
  <si>
    <t xml:space="preserve">Total Expenses ($)</t>
  </si>
  <si>
    <t xml:space="preserve">Gross Profit ($)</t>
  </si>
  <si>
    <t xml:space="preserve">Net Income ($)</t>
  </si>
  <si>
    <t xml:space="preserve">Sep 11–30 2025</t>
  </si>
  <si>
    <t xml:space="preserve">Oct 2025</t>
  </si>
  <si>
    <t xml:space="preserve">Nov 2025</t>
  </si>
  <si>
    <t xml:space="preserve">Dec 2025</t>
  </si>
  <si>
    <t xml:space="preserve">Jan 2026</t>
  </si>
  <si>
    <t xml:space="preserve">Feb 2026</t>
  </si>
  <si>
    <t xml:space="preserve">Mar 2026</t>
  </si>
  <si>
    <t xml:space="preserve">Jun 2026</t>
  </si>
  <si>
    <t xml:space="preserve">Jul 2026</t>
  </si>
  <si>
    <t xml:space="preserve">Aug 2026</t>
  </si>
  <si>
    <t xml:space="preserve">Sep 1–10 2026</t>
  </si>
  <si>
    <t xml:space="preserve">Total</t>
  </si>
  <si>
    <t xml:space="preserve">Vendor-by-vendor transaction detail — NOT available through the QuickBooks connector</t>
  </si>
  <si>
    <t xml:space="preserve">Run in QBO: Reports → Transaction Detail by Account, dates 09/11/2025–09/10/2026, filter Account = Subcontract Labor (all), Cost of labor - COGS (all), Uncategorized Expense; run once on Accrual and once on Cash; export to Excel and paste rows below (or send the export and I'll populate this sheet). Yellow cells are for you to fill; row 5 is an example of the expected format.</t>
  </si>
  <si>
    <t xml:space="preserve">Date</t>
  </si>
  <si>
    <t xml:space="preserve">Transaction Type</t>
  </si>
  <si>
    <t xml:space="preserve">Num</t>
  </si>
  <si>
    <t xml:space="preserve">Vendor</t>
  </si>
  <si>
    <t xml:space="preserve">Memo/Description</t>
  </si>
  <si>
    <t xml:space="preserve">QBO Account</t>
  </si>
  <si>
    <t xml:space="preserve">Classification (INCLUDE/EXCLUDE/UNCERTAIN)</t>
  </si>
  <si>
    <t xml:space="preserve">Basis (Cash/Accrual)</t>
  </si>
  <si>
    <t xml:space="preserve">2026-05-14</t>
  </si>
  <si>
    <t xml:space="preserve">Bill</t>
  </si>
  <si>
    <t xml:space="preserve">1234</t>
  </si>
  <si>
    <t xml:space="preserve">Example Shotcrete Co</t>
  </si>
  <si>
    <t xml:space="preserve">Shell shoot – Lot 258</t>
  </si>
  <si>
    <t xml:space="preserve">Accrual</t>
  </si>
  <si>
    <t xml:space="preserve">Total INCLUDE (Accrual)</t>
  </si>
  <si>
    <t xml:space="preserve">Total INCLUDE (Cash)</t>
  </si>
  <si>
    <t xml:space="preserve">Total UNCERTAIN (Accrual)</t>
  </si>
  <si>
    <t xml:space="preserve">Total UNCERTAIN (Cash)</t>
  </si>
  <si>
    <t xml:space="preserve">What this workbook does and does not cover</t>
  </si>
  <si>
    <t xml:space="preserve">Status</t>
  </si>
  <si>
    <t xml:space="preserve">Detail</t>
  </si>
  <si>
    <t xml:space="preserve">Covered</t>
  </si>
  <si>
    <t xml:space="preserve">Account-level totals for every COGS and Expense account over Sep 11 2025 – Sep 10 2026, classified as INCLUDE / UNCERTAIN / EXCLUDE.</t>
  </si>
  <si>
    <t xml:space="preserve">Comparison scenarios against Buckner's $641,935 with dollar and percentage differences.</t>
  </si>
  <si>
    <t xml:space="preserve">Not covered</t>
  </si>
  <si>
    <t xml:space="preserve">Vendor-by-vendor breakdown and transaction-level rows. The QuickBooks connector exposes report summaries only (P&amp;L, Balance Sheet, AP/AR aging, sales summaries), not a Transaction Detail or Expenses-by-Vendor report. Use the 'Vendor Detail (to fill)' sheet.</t>
  </si>
  <si>
    <t xml:space="preserve">Cash vs. accrual split. The connector's P&amp;L tool does not accept an accounting-method parameter; the figures here are on whatever basis the company file defaults to. The AP Aging Detail request (which would have shown unpaid sub bills as of 9/10/2026 and bridged the two bases) was not approved in this session.</t>
  </si>
  <si>
    <t xml:space="preserve">Payments to subs recorded outside COGS/Expense accounts (e.g., posted directly to a balance-sheet account or to Uncategorized Expense) — only the $68,505.70 Uncategorized balance is flagged.</t>
  </si>
  <si>
    <t xml:space="preserve">Read-only</t>
  </si>
  <si>
    <t xml:space="preserve">No QuickBooks records were edited, recategorized, or submitted. All connector calls were read-only report pulls.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</si>
</sst>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.00;&quot;($&quot;#,##0.00\);\-"/>
    <numFmt numFmtId="166" formatCode="\$#,##0.00;&quot;($&quot;#,##0.00\);\-"/>
    <numFmt numFmtId="167" formatCode="0.0%;\(0.0%\);\-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name val="Arial"/>
      <family val="0"/>
      <charset val="1"/>
    </font>
    <font>
      <sz val="11"/>
      <color theme="1"/>
      <name val="Arial"/>
      <family val="0"/>
      <charset val="1"/>
    </font>
    <font>
      <sz val="11"/>
      <color rgb="FF008000"/>
      <name val="Arial"/>
      <family val="0"/>
      <charset val="1"/>
    </font>
    <font>
      <b val="true"/>
      <sz val="12"/>
      <color rgb="FFC00000"/>
      <name val="Arial"/>
      <family val="0"/>
      <charset val="1"/>
    </font>
    <font>
      <i val="true"/>
      <sz val="11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2263A"/>
        <bgColor rgb="FF333333"/>
      </patternFill>
    </fill>
    <fill>
      <patternFill patternType="solid">
        <fgColor rgb="FFE2F0D9"/>
        <bgColor rgb="FFF2F2F2"/>
      </patternFill>
    </fill>
    <fill>
      <patternFill patternType="solid">
        <fgColor rgb="FFFFF2CC"/>
        <bgColor rgb="FFF2F2F2"/>
      </patternFill>
    </fill>
    <fill>
      <patternFill patternType="solid">
        <fgColor rgb="FFF2F2F2"/>
        <bgColor rgb="FFE2F0D9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3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6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6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2263A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26"/>
    <col collapsed="false" customWidth="true" hidden="false" outlineLevel="0" max="3" min="3" style="1" width="44"/>
    <col collapsed="false" customWidth="true" hidden="false" outlineLevel="0" max="4" min="4" style="1" width="16"/>
    <col collapsed="false" customWidth="true" hidden="false" outlineLevel="0" max="5" min="5" style="1" width="14"/>
    <col collapsed="false" customWidth="true" hidden="false" outlineLevel="0" max="6" min="6" style="1" width="70"/>
  </cols>
  <sheetData>
    <row r="1" customFormat="false" ht="1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4" customFormat="false" ht="26.25" hidden="false" customHeight="true" outlineLevel="0" collapsed="false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customFormat="false" ht="15" hidden="false" customHeight="true" outlineLevel="0" collapsed="false">
      <c r="A5" s="5" t="s">
        <v>8</v>
      </c>
      <c r="B5" s="5" t="s">
        <v>9</v>
      </c>
      <c r="C5" s="5" t="s">
        <v>10</v>
      </c>
      <c r="D5" s="6" t="n">
        <v>11700</v>
      </c>
      <c r="E5" s="5" t="s">
        <v>11</v>
      </c>
      <c r="F5" s="7" t="s">
        <v>12</v>
      </c>
    </row>
    <row r="6" customFormat="false" ht="15" hidden="false" customHeight="true" outlineLevel="0" collapsed="false">
      <c r="A6" s="5" t="s">
        <v>8</v>
      </c>
      <c r="B6" s="5" t="s">
        <v>9</v>
      </c>
      <c r="C6" s="5" t="s">
        <v>13</v>
      </c>
      <c r="D6" s="6" t="n">
        <v>4000</v>
      </c>
      <c r="E6" s="5" t="s">
        <v>11</v>
      </c>
      <c r="F6" s="7" t="s">
        <v>14</v>
      </c>
    </row>
    <row r="7" customFormat="false" ht="15" hidden="false" customHeight="true" outlineLevel="0" collapsed="false">
      <c r="A7" s="5" t="s">
        <v>8</v>
      </c>
      <c r="B7" s="5" t="s">
        <v>9</v>
      </c>
      <c r="C7" s="5" t="s">
        <v>15</v>
      </c>
      <c r="D7" s="6" t="n">
        <v>13350</v>
      </c>
      <c r="E7" s="5" t="s">
        <v>11</v>
      </c>
      <c r="F7" s="7" t="s">
        <v>16</v>
      </c>
    </row>
    <row r="8" customFormat="false" ht="15" hidden="false" customHeight="true" outlineLevel="0" collapsed="false">
      <c r="A8" s="5" t="s">
        <v>8</v>
      </c>
      <c r="B8" s="5" t="s">
        <v>9</v>
      </c>
      <c r="C8" s="5" t="s">
        <v>17</v>
      </c>
      <c r="D8" s="6" t="n">
        <v>32353.7</v>
      </c>
      <c r="E8" s="5" t="s">
        <v>11</v>
      </c>
      <c r="F8" s="7" t="s">
        <v>18</v>
      </c>
    </row>
    <row r="9" customFormat="false" ht="15" hidden="false" customHeight="true" outlineLevel="0" collapsed="false">
      <c r="A9" s="5" t="s">
        <v>8</v>
      </c>
      <c r="B9" s="5" t="s">
        <v>9</v>
      </c>
      <c r="C9" s="5" t="s">
        <v>19</v>
      </c>
      <c r="D9" s="6" t="n">
        <v>381499</v>
      </c>
      <c r="E9" s="5" t="s">
        <v>11</v>
      </c>
      <c r="F9" s="7" t="s">
        <v>20</v>
      </c>
    </row>
    <row r="10" customFormat="false" ht="15" hidden="false" customHeight="true" outlineLevel="0" collapsed="false">
      <c r="A10" s="5" t="s">
        <v>8</v>
      </c>
      <c r="B10" s="5" t="s">
        <v>9</v>
      </c>
      <c r="C10" s="5" t="s">
        <v>21</v>
      </c>
      <c r="D10" s="6" t="n">
        <v>37529</v>
      </c>
      <c r="E10" s="5" t="s">
        <v>11</v>
      </c>
      <c r="F10" s="7" t="s">
        <v>22</v>
      </c>
    </row>
    <row r="11" customFormat="false" ht="26.25" hidden="false" customHeight="true" outlineLevel="0" collapsed="false">
      <c r="A11" s="8" t="s">
        <v>8</v>
      </c>
      <c r="B11" s="8" t="s">
        <v>23</v>
      </c>
      <c r="C11" s="8" t="s">
        <v>24</v>
      </c>
      <c r="D11" s="9" t="n">
        <v>316285.48</v>
      </c>
      <c r="E11" s="8" t="s">
        <v>25</v>
      </c>
      <c r="F11" s="10" t="s">
        <v>26</v>
      </c>
    </row>
    <row r="12" customFormat="false" ht="26.25" hidden="false" customHeight="true" outlineLevel="0" collapsed="false">
      <c r="A12" s="8" t="s">
        <v>8</v>
      </c>
      <c r="B12" s="8" t="s">
        <v>23</v>
      </c>
      <c r="C12" s="8" t="s">
        <v>27</v>
      </c>
      <c r="D12" s="9" t="n">
        <v>44388.5</v>
      </c>
      <c r="E12" s="8" t="s">
        <v>25</v>
      </c>
      <c r="F12" s="10" t="s">
        <v>28</v>
      </c>
    </row>
    <row r="13" customFormat="false" ht="26.25" hidden="false" customHeight="true" outlineLevel="0" collapsed="false">
      <c r="A13" s="8" t="s">
        <v>29</v>
      </c>
      <c r="B13" s="8" t="s">
        <v>30</v>
      </c>
      <c r="C13" s="8" t="s">
        <v>30</v>
      </c>
      <c r="D13" s="9" t="n">
        <v>68505.7</v>
      </c>
      <c r="E13" s="8" t="s">
        <v>25</v>
      </c>
      <c r="F13" s="10" t="s">
        <v>31</v>
      </c>
    </row>
    <row r="14" customFormat="false" ht="15" hidden="false" customHeight="true" outlineLevel="0" collapsed="false">
      <c r="A14" s="11" t="s">
        <v>8</v>
      </c>
      <c r="B14" s="11" t="s">
        <v>32</v>
      </c>
      <c r="C14" s="11" t="s">
        <v>33</v>
      </c>
      <c r="D14" s="12" t="n">
        <v>1746848.6</v>
      </c>
      <c r="E14" s="11" t="s">
        <v>34</v>
      </c>
      <c r="F14" s="13" t="s">
        <v>35</v>
      </c>
    </row>
    <row r="15" customFormat="false" ht="15" hidden="false" customHeight="true" outlineLevel="0" collapsed="false">
      <c r="A15" s="11" t="s">
        <v>8</v>
      </c>
      <c r="B15" s="11" t="s">
        <v>32</v>
      </c>
      <c r="C15" s="11" t="s">
        <v>36</v>
      </c>
      <c r="D15" s="12" t="n">
        <v>25864.45</v>
      </c>
      <c r="E15" s="11" t="s">
        <v>34</v>
      </c>
      <c r="F15" s="13" t="s">
        <v>37</v>
      </c>
    </row>
    <row r="16" customFormat="false" ht="15" hidden="false" customHeight="true" outlineLevel="0" collapsed="false">
      <c r="A16" s="11" t="s">
        <v>29</v>
      </c>
      <c r="B16" s="11" t="s">
        <v>38</v>
      </c>
      <c r="C16" s="11" t="s">
        <v>39</v>
      </c>
      <c r="D16" s="12" t="n">
        <v>358490.15</v>
      </c>
      <c r="E16" s="11" t="s">
        <v>34</v>
      </c>
      <c r="F16" s="13" t="s">
        <v>40</v>
      </c>
    </row>
    <row r="17" customFormat="false" ht="15" hidden="false" customHeight="true" outlineLevel="0" collapsed="false">
      <c r="A17" s="11" t="s">
        <v>29</v>
      </c>
      <c r="B17" s="11" t="s">
        <v>38</v>
      </c>
      <c r="C17" s="11" t="s">
        <v>41</v>
      </c>
      <c r="D17" s="12" t="n">
        <v>30082.25</v>
      </c>
      <c r="E17" s="11" t="s">
        <v>34</v>
      </c>
      <c r="F17" s="13" t="s">
        <v>40</v>
      </c>
    </row>
    <row r="18" customFormat="false" ht="15" hidden="false" customHeight="true" outlineLevel="0" collapsed="false">
      <c r="A18" s="11" t="s">
        <v>29</v>
      </c>
      <c r="B18" s="11" t="s">
        <v>38</v>
      </c>
      <c r="C18" s="11" t="s">
        <v>42</v>
      </c>
      <c r="D18" s="12" t="n">
        <v>22622.28</v>
      </c>
      <c r="E18" s="11" t="s">
        <v>34</v>
      </c>
      <c r="F18" s="13" t="s">
        <v>40</v>
      </c>
    </row>
    <row r="19" customFormat="false" ht="15" hidden="false" customHeight="true" outlineLevel="0" collapsed="false">
      <c r="A19" s="11" t="s">
        <v>29</v>
      </c>
      <c r="B19" s="11" t="s">
        <v>38</v>
      </c>
      <c r="C19" s="11" t="s">
        <v>43</v>
      </c>
      <c r="D19" s="12" t="n">
        <v>4956.85</v>
      </c>
      <c r="E19" s="11" t="s">
        <v>34</v>
      </c>
      <c r="F19" s="13" t="s">
        <v>40</v>
      </c>
    </row>
    <row r="20" customFormat="false" ht="15" hidden="false" customHeight="true" outlineLevel="0" collapsed="false">
      <c r="A20" s="11" t="s">
        <v>29</v>
      </c>
      <c r="B20" s="11" t="s">
        <v>38</v>
      </c>
      <c r="C20" s="11" t="s">
        <v>44</v>
      </c>
      <c r="D20" s="12" t="n">
        <v>2986.87</v>
      </c>
      <c r="E20" s="11" t="s">
        <v>34</v>
      </c>
      <c r="F20" s="13" t="s">
        <v>45</v>
      </c>
    </row>
    <row r="21" customFormat="false" ht="15" hidden="false" customHeight="true" outlineLevel="0" collapsed="false">
      <c r="A21" s="11" t="s">
        <v>29</v>
      </c>
      <c r="B21" s="11" t="s">
        <v>38</v>
      </c>
      <c r="C21" s="11" t="s">
        <v>46</v>
      </c>
      <c r="D21" s="12" t="n">
        <v>1608.86</v>
      </c>
      <c r="E21" s="11" t="s">
        <v>34</v>
      </c>
      <c r="F21" s="13" t="s">
        <v>40</v>
      </c>
    </row>
    <row r="22" customFormat="false" ht="15" hidden="false" customHeight="true" outlineLevel="0" collapsed="false">
      <c r="A22" s="11" t="s">
        <v>29</v>
      </c>
      <c r="B22" s="11" t="s">
        <v>47</v>
      </c>
      <c r="C22" s="11" t="s">
        <v>48</v>
      </c>
      <c r="D22" s="12" t="n">
        <v>25778.08</v>
      </c>
      <c r="E22" s="11" t="s">
        <v>34</v>
      </c>
      <c r="F22" s="13" t="s">
        <v>49</v>
      </c>
    </row>
    <row r="23" customFormat="false" ht="15" hidden="false" customHeight="true" outlineLevel="0" collapsed="false">
      <c r="A23" s="11" t="s">
        <v>29</v>
      </c>
      <c r="B23" s="11" t="s">
        <v>47</v>
      </c>
      <c r="C23" s="11" t="s">
        <v>50</v>
      </c>
      <c r="D23" s="12" t="n">
        <v>9290</v>
      </c>
      <c r="E23" s="11" t="s">
        <v>34</v>
      </c>
      <c r="F23" s="13" t="s">
        <v>51</v>
      </c>
    </row>
    <row r="24" customFormat="false" ht="15" hidden="false" customHeight="true" outlineLevel="0" collapsed="false">
      <c r="A24" s="11" t="s">
        <v>29</v>
      </c>
      <c r="B24" s="11" t="s">
        <v>47</v>
      </c>
      <c r="C24" s="11" t="s">
        <v>52</v>
      </c>
      <c r="D24" s="12" t="n">
        <v>448</v>
      </c>
      <c r="E24" s="11" t="s">
        <v>34</v>
      </c>
      <c r="F24" s="13" t="s">
        <v>53</v>
      </c>
    </row>
    <row r="25" customFormat="false" ht="15" hidden="false" customHeight="true" outlineLevel="0" collapsed="false">
      <c r="A25" s="11" t="s">
        <v>29</v>
      </c>
      <c r="B25" s="11" t="s">
        <v>54</v>
      </c>
      <c r="C25" s="11" t="s">
        <v>55</v>
      </c>
      <c r="D25" s="12" t="n">
        <v>9063.48</v>
      </c>
      <c r="E25" s="11" t="s">
        <v>34</v>
      </c>
      <c r="F25" s="13" t="s">
        <v>54</v>
      </c>
    </row>
    <row r="26" customFormat="false" ht="15" hidden="false" customHeight="true" outlineLevel="0" collapsed="false">
      <c r="A26" s="11" t="s">
        <v>29</v>
      </c>
      <c r="B26" s="11" t="s">
        <v>54</v>
      </c>
      <c r="C26" s="11" t="s">
        <v>56</v>
      </c>
      <c r="D26" s="12" t="n">
        <v>1385.73</v>
      </c>
      <c r="E26" s="11" t="s">
        <v>34</v>
      </c>
      <c r="F26" s="13" t="s">
        <v>57</v>
      </c>
    </row>
    <row r="27" customFormat="false" ht="15" hidden="false" customHeight="true" outlineLevel="0" collapsed="false">
      <c r="A27" s="11" t="s">
        <v>29</v>
      </c>
      <c r="B27" s="11" t="s">
        <v>54</v>
      </c>
      <c r="C27" s="11" t="s">
        <v>58</v>
      </c>
      <c r="D27" s="12" t="n">
        <v>336.85</v>
      </c>
      <c r="E27" s="11" t="s">
        <v>34</v>
      </c>
      <c r="F27" s="13" t="s">
        <v>54</v>
      </c>
    </row>
    <row r="28" customFormat="false" ht="15" hidden="false" customHeight="true" outlineLevel="0" collapsed="false">
      <c r="A28" s="11" t="s">
        <v>29</v>
      </c>
      <c r="B28" s="11" t="s">
        <v>59</v>
      </c>
      <c r="C28" s="11" t="s">
        <v>60</v>
      </c>
      <c r="D28" s="12" t="n">
        <v>2070.05</v>
      </c>
      <c r="E28" s="11" t="s">
        <v>34</v>
      </c>
      <c r="F28" s="13" t="s">
        <v>59</v>
      </c>
    </row>
    <row r="29" customFormat="false" ht="15" hidden="false" customHeight="true" outlineLevel="0" collapsed="false">
      <c r="A29" s="11" t="s">
        <v>29</v>
      </c>
      <c r="B29" s="11" t="s">
        <v>59</v>
      </c>
      <c r="C29" s="11" t="s">
        <v>61</v>
      </c>
      <c r="D29" s="12" t="n">
        <v>2869.39</v>
      </c>
      <c r="E29" s="11" t="s">
        <v>34</v>
      </c>
      <c r="F29" s="13" t="s">
        <v>59</v>
      </c>
    </row>
    <row r="30" customFormat="false" ht="15" hidden="false" customHeight="true" outlineLevel="0" collapsed="false">
      <c r="A30" s="11" t="s">
        <v>29</v>
      </c>
      <c r="B30" s="11" t="s">
        <v>62</v>
      </c>
      <c r="C30" s="11" t="s">
        <v>63</v>
      </c>
      <c r="D30" s="12" t="n">
        <v>110839.56</v>
      </c>
      <c r="E30" s="11" t="s">
        <v>34</v>
      </c>
      <c r="F30" s="13" t="s">
        <v>64</v>
      </c>
    </row>
    <row r="31" customFormat="false" ht="15" hidden="false" customHeight="true" outlineLevel="0" collapsed="false">
      <c r="A31" s="11" t="s">
        <v>29</v>
      </c>
      <c r="B31" s="11" t="s">
        <v>65</v>
      </c>
      <c r="C31" s="11" t="s">
        <v>66</v>
      </c>
      <c r="D31" s="12" t="n">
        <v>63810.19</v>
      </c>
      <c r="E31" s="11" t="s">
        <v>34</v>
      </c>
      <c r="F31" s="13" t="s">
        <v>67</v>
      </c>
    </row>
    <row r="32" customFormat="false" ht="15" hidden="false" customHeight="true" outlineLevel="0" collapsed="false">
      <c r="A32" s="11" t="s">
        <v>29</v>
      </c>
      <c r="B32" s="11" t="s">
        <v>68</v>
      </c>
      <c r="C32" s="11" t="s">
        <v>69</v>
      </c>
      <c r="D32" s="12" t="n">
        <v>53171.36</v>
      </c>
      <c r="E32" s="11" t="s">
        <v>34</v>
      </c>
      <c r="F32" s="13" t="s">
        <v>70</v>
      </c>
    </row>
    <row r="33" customFormat="false" ht="15" hidden="false" customHeight="true" outlineLevel="0" collapsed="false">
      <c r="A33" s="11" t="s">
        <v>29</v>
      </c>
      <c r="B33" s="11" t="s">
        <v>71</v>
      </c>
      <c r="C33" s="11" t="s">
        <v>72</v>
      </c>
      <c r="D33" s="12" t="n">
        <v>24958.12</v>
      </c>
      <c r="E33" s="11" t="s">
        <v>34</v>
      </c>
      <c r="F33" s="13" t="s">
        <v>73</v>
      </c>
    </row>
    <row r="34" customFormat="false" ht="15" hidden="false" customHeight="true" outlineLevel="0" collapsed="false">
      <c r="A34" s="11" t="s">
        <v>29</v>
      </c>
      <c r="B34" s="11" t="s">
        <v>74</v>
      </c>
      <c r="C34" s="11" t="s">
        <v>75</v>
      </c>
      <c r="D34" s="12" t="n">
        <v>11231.82</v>
      </c>
      <c r="E34" s="11" t="s">
        <v>34</v>
      </c>
      <c r="F34" s="13" t="s">
        <v>76</v>
      </c>
    </row>
    <row r="35" customFormat="false" ht="15" hidden="false" customHeight="true" outlineLevel="0" collapsed="false">
      <c r="A35" s="11" t="s">
        <v>29</v>
      </c>
      <c r="B35" s="11" t="s">
        <v>77</v>
      </c>
      <c r="C35" s="11" t="s">
        <v>78</v>
      </c>
      <c r="D35" s="12" t="n">
        <v>8100</v>
      </c>
      <c r="E35" s="11" t="s">
        <v>34</v>
      </c>
      <c r="F35" s="13" t="s">
        <v>79</v>
      </c>
    </row>
    <row r="36" customFormat="false" ht="15" hidden="false" customHeight="true" outlineLevel="0" collapsed="false">
      <c r="A36" s="11" t="s">
        <v>29</v>
      </c>
      <c r="B36" s="11" t="s">
        <v>77</v>
      </c>
      <c r="C36" s="11" t="s">
        <v>80</v>
      </c>
      <c r="D36" s="12" t="n">
        <v>545.65</v>
      </c>
      <c r="E36" s="11" t="s">
        <v>34</v>
      </c>
      <c r="F36" s="13" t="s">
        <v>81</v>
      </c>
    </row>
    <row r="37" customFormat="false" ht="15" hidden="false" customHeight="true" outlineLevel="0" collapsed="false">
      <c r="A37" s="11" t="s">
        <v>29</v>
      </c>
      <c r="B37" s="11" t="s">
        <v>82</v>
      </c>
      <c r="C37" s="11" t="s">
        <v>82</v>
      </c>
      <c r="D37" s="12" t="n">
        <v>7242.4</v>
      </c>
      <c r="E37" s="11" t="s">
        <v>34</v>
      </c>
      <c r="F37" s="13" t="s">
        <v>82</v>
      </c>
    </row>
    <row r="38" customFormat="false" ht="15" hidden="false" customHeight="true" outlineLevel="0" collapsed="false">
      <c r="A38" s="11" t="s">
        <v>29</v>
      </c>
      <c r="B38" s="11" t="s">
        <v>83</v>
      </c>
      <c r="C38" s="11" t="s">
        <v>83</v>
      </c>
      <c r="D38" s="12" t="n">
        <v>4125.78</v>
      </c>
      <c r="E38" s="11" t="s">
        <v>34</v>
      </c>
      <c r="F38" s="13" t="s">
        <v>84</v>
      </c>
    </row>
    <row r="39" customFormat="false" ht="15" hidden="false" customHeight="true" outlineLevel="0" collapsed="false">
      <c r="A39" s="11" t="s">
        <v>29</v>
      </c>
      <c r="B39" s="11" t="s">
        <v>85</v>
      </c>
      <c r="C39" s="11" t="s">
        <v>85</v>
      </c>
      <c r="D39" s="12" t="n">
        <v>2229.31</v>
      </c>
      <c r="E39" s="11" t="s">
        <v>34</v>
      </c>
      <c r="F39" s="13" t="s">
        <v>86</v>
      </c>
    </row>
    <row r="40" customFormat="false" ht="15" hidden="false" customHeight="true" outlineLevel="0" collapsed="false">
      <c r="A40" s="11" t="s">
        <v>29</v>
      </c>
      <c r="B40" s="11" t="s">
        <v>87</v>
      </c>
      <c r="C40" s="11" t="s">
        <v>88</v>
      </c>
      <c r="D40" s="12" t="n">
        <v>1583.19</v>
      </c>
      <c r="E40" s="11" t="s">
        <v>34</v>
      </c>
      <c r="F40" s="13" t="s">
        <v>89</v>
      </c>
    </row>
    <row r="41" customFormat="false" ht="15" hidden="false" customHeight="true" outlineLevel="0" collapsed="false">
      <c r="A41" s="11" t="s">
        <v>29</v>
      </c>
      <c r="B41" s="11" t="s">
        <v>90</v>
      </c>
      <c r="C41" s="11" t="s">
        <v>91</v>
      </c>
      <c r="D41" s="12" t="n">
        <v>1301.79</v>
      </c>
      <c r="E41" s="11" t="s">
        <v>34</v>
      </c>
      <c r="F41" s="13" t="s">
        <v>92</v>
      </c>
    </row>
    <row r="42" customFormat="false" ht="15" hidden="false" customHeight="true" outlineLevel="0" collapsed="false">
      <c r="A42" s="11" t="s">
        <v>29</v>
      </c>
      <c r="B42" s="11" t="s">
        <v>93</v>
      </c>
      <c r="C42" s="11" t="s">
        <v>93</v>
      </c>
      <c r="D42" s="12" t="n">
        <v>1085.95</v>
      </c>
      <c r="E42" s="11" t="s">
        <v>34</v>
      </c>
      <c r="F42" s="13" t="s">
        <v>94</v>
      </c>
    </row>
    <row r="43" customFormat="false" ht="15" hidden="false" customHeight="true" outlineLevel="0" collapsed="false">
      <c r="A43" s="11" t="s">
        <v>29</v>
      </c>
      <c r="B43" s="11" t="s">
        <v>95</v>
      </c>
      <c r="C43" s="11" t="s">
        <v>95</v>
      </c>
      <c r="D43" s="12" t="n">
        <v>117.04</v>
      </c>
      <c r="E43" s="11" t="s">
        <v>34</v>
      </c>
      <c r="F43" s="13" t="s">
        <v>96</v>
      </c>
    </row>
    <row r="45" customFormat="false" ht="15" hidden="false" customHeight="true" outlineLevel="0" collapsed="false">
      <c r="C45" s="14" t="s">
        <v>97</v>
      </c>
      <c r="D45" s="15" t="n">
        <f aca="false">SUMIFS(D5:D43,E5:E43,"INCLUDE")</f>
        <v>480431.7</v>
      </c>
    </row>
    <row r="46" customFormat="false" ht="15" hidden="false" customHeight="true" outlineLevel="0" collapsed="false">
      <c r="C46" s="14" t="s">
        <v>98</v>
      </c>
      <c r="D46" s="15" t="n">
        <f aca="false">SUMIFS(D5:D43,E5:E43,"UNCERTAIN")</f>
        <v>429179.68</v>
      </c>
    </row>
    <row r="47" customFormat="false" ht="15" hidden="false" customHeight="true" outlineLevel="0" collapsed="false">
      <c r="C47" s="14" t="s">
        <v>99</v>
      </c>
      <c r="D47" s="15" t="n">
        <f aca="false">SUMIFS(D5:D43,E5:E43,"EXCLUDE")</f>
        <v>2535044.05</v>
      </c>
    </row>
    <row r="48" customFormat="false" ht="15" hidden="false" customHeight="true" outlineLevel="0" collapsed="false">
      <c r="C48" s="3" t="s">
        <v>100</v>
      </c>
      <c r="D48" s="16" t="n">
        <f aca="false">SUM(D5:D43)</f>
        <v>3444655.43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0"/>
    <col collapsed="false" customWidth="true" hidden="false" outlineLevel="0" max="3" min="3" style="0" width="16"/>
    <col collapsed="false" customWidth="true" hidden="false" outlineLevel="0" max="4" min="4" style="0" width="20"/>
    <col collapsed="false" customWidth="true" hidden="false" outlineLevel="0" max="5" min="5" style="0" width="16"/>
    <col collapsed="false" customWidth="true" hidden="false" outlineLevel="0" max="7" min="6" style="0" width="18"/>
    <col collapsed="false" customWidth="true" hidden="false" outlineLevel="0" max="8" min="8" style="0" width="50"/>
  </cols>
  <sheetData>
    <row r="1" customFormat="false" ht="15" hidden="false" customHeight="false" outlineLevel="0" collapsed="false">
      <c r="A1" s="17" t="s">
        <v>101</v>
      </c>
    </row>
    <row r="2" customFormat="false" ht="15" hidden="false" customHeight="false" outlineLevel="0" collapsed="false">
      <c r="A2" s="18" t="s">
        <v>102</v>
      </c>
    </row>
    <row r="4" customFormat="false" ht="26.85" hidden="false" customHeight="false" outlineLevel="0" collapsed="false">
      <c r="A4" s="4" t="s">
        <v>103</v>
      </c>
      <c r="B4" s="4" t="s">
        <v>104</v>
      </c>
      <c r="C4" s="4" t="s">
        <v>105</v>
      </c>
      <c r="D4" s="4" t="s">
        <v>106</v>
      </c>
      <c r="E4" s="4" t="s">
        <v>107</v>
      </c>
      <c r="F4" s="4" t="s">
        <v>108</v>
      </c>
      <c r="G4" s="4" t="s">
        <v>109</v>
      </c>
      <c r="H4" s="4" t="s">
        <v>110</v>
      </c>
    </row>
    <row r="5" customFormat="false" ht="26.85" hidden="false" customHeight="false" outlineLevel="0" collapsed="false">
      <c r="A5" s="19" t="s">
        <v>111</v>
      </c>
      <c r="B5" s="20" t="n">
        <v>56754.18</v>
      </c>
      <c r="C5" s="20" t="n">
        <v>24166</v>
      </c>
      <c r="D5" s="20" t="n">
        <v>490204.91</v>
      </c>
      <c r="E5" s="20" t="n">
        <v>191386.41</v>
      </c>
      <c r="F5" s="20" t="n">
        <v>532621.01</v>
      </c>
      <c r="G5" s="20" t="n">
        <v>1989855.32</v>
      </c>
      <c r="H5" s="21" t="s">
        <v>112</v>
      </c>
    </row>
    <row r="6" customFormat="false" ht="15" hidden="false" customHeight="false" outlineLevel="0" collapsed="false">
      <c r="A6" s="19" t="s">
        <v>113</v>
      </c>
      <c r="B6" s="20" t="n">
        <v>14351.39</v>
      </c>
      <c r="C6" s="20" t="n">
        <v>19251</v>
      </c>
      <c r="D6" s="20" t="n">
        <v>215317</v>
      </c>
      <c r="E6" s="20" t="n">
        <v>103176.2</v>
      </c>
      <c r="F6" s="20" t="n">
        <v>365123.42</v>
      </c>
      <c r="G6" s="20" t="n">
        <v>1166541.6</v>
      </c>
      <c r="H6" s="21" t="s">
        <v>114</v>
      </c>
    </row>
    <row r="7" customFormat="false" ht="15" hidden="false" customHeight="false" outlineLevel="0" collapsed="false">
      <c r="A7" s="19" t="s">
        <v>115</v>
      </c>
      <c r="B7" s="20" t="n">
        <v>6460</v>
      </c>
      <c r="C7" s="20" t="n">
        <v>25137.5</v>
      </c>
      <c r="D7" s="20" t="n">
        <v>121708</v>
      </c>
      <c r="E7" s="20" t="n">
        <v>79362.87</v>
      </c>
      <c r="F7" s="20" t="n">
        <v>227358.56</v>
      </c>
      <c r="G7" s="20" t="n">
        <v>561954.42</v>
      </c>
      <c r="H7" s="21" t="s">
        <v>116</v>
      </c>
    </row>
    <row r="8" customFormat="false" ht="15" hidden="false" customHeight="false" outlineLevel="0" collapsed="false">
      <c r="A8" s="19" t="s">
        <v>117</v>
      </c>
      <c r="B8" s="20" t="n">
        <v>81690.07</v>
      </c>
      <c r="C8" s="20" t="n">
        <v>0</v>
      </c>
      <c r="D8" s="20" t="n">
        <v>59612</v>
      </c>
      <c r="E8" s="20" t="n">
        <v>29888.3</v>
      </c>
      <c r="F8" s="20" t="n">
        <v>211517.51</v>
      </c>
      <c r="G8" s="20" t="n">
        <v>525770.26</v>
      </c>
      <c r="H8" s="21" t="s">
        <v>118</v>
      </c>
    </row>
    <row r="9" customFormat="false" ht="26.85" hidden="false" customHeight="false" outlineLevel="0" collapsed="false">
      <c r="A9" s="19" t="s">
        <v>119</v>
      </c>
      <c r="B9" s="20" t="n">
        <v>76271.33</v>
      </c>
      <c r="C9" s="20" t="n">
        <v>0</v>
      </c>
      <c r="D9" s="20" t="n">
        <v>0</v>
      </c>
      <c r="E9" s="20" t="n">
        <v>31323</v>
      </c>
      <c r="F9" s="20" t="n">
        <v>193651.6</v>
      </c>
      <c r="G9" s="20" t="n">
        <v>754401.53</v>
      </c>
      <c r="H9" s="21" t="s">
        <v>120</v>
      </c>
    </row>
    <row r="10" customFormat="false" ht="26.85" hidden="false" customHeight="false" outlineLevel="0" collapsed="false">
      <c r="A10" s="19" t="s">
        <v>121</v>
      </c>
      <c r="B10" s="20" t="n">
        <v>13029.12</v>
      </c>
      <c r="C10" s="20" t="n">
        <v>0</v>
      </c>
      <c r="D10" s="20" t="n">
        <v>0</v>
      </c>
      <c r="E10" s="22"/>
      <c r="F10" s="22"/>
      <c r="G10" s="20" t="n">
        <v>436062.2</v>
      </c>
      <c r="H10" s="21" t="s">
        <v>122</v>
      </c>
    </row>
    <row r="11" customFormat="false" ht="26.85" hidden="false" customHeight="false" outlineLevel="0" collapsed="false">
      <c r="A11" s="19" t="s">
        <v>123</v>
      </c>
      <c r="B11" s="20" t="n">
        <v>124483.57</v>
      </c>
      <c r="C11" s="20" t="n">
        <v>0</v>
      </c>
      <c r="D11" s="20" t="n">
        <v>83794.7</v>
      </c>
      <c r="E11" s="20" t="n">
        <v>80921.93</v>
      </c>
      <c r="F11" s="20" t="n">
        <v>444714.38</v>
      </c>
      <c r="G11" s="20" t="n">
        <v>665006.33</v>
      </c>
      <c r="H11" s="21" t="s">
        <v>124</v>
      </c>
    </row>
    <row r="13" customFormat="false" ht="15" hidden="false" customHeight="false" outlineLevel="0" collapsed="false">
      <c r="A13" s="23" t="s">
        <v>125</v>
      </c>
      <c r="B13" s="24" t="n">
        <f aca="false">SUM(B6:B11)</f>
        <v>316285.48</v>
      </c>
      <c r="C13" s="18" t="s">
        <v>126</v>
      </c>
    </row>
    <row r="15" customFormat="false" ht="15" hidden="false" customHeight="false" outlineLevel="0" collapsed="false">
      <c r="A15" s="23" t="s">
        <v>127</v>
      </c>
    </row>
    <row r="16" customFormat="false" ht="31.5" hidden="false" customHeight="true" outlineLevel="0" collapsed="false">
      <c r="A16" s="25" t="s">
        <v>128</v>
      </c>
      <c r="B16" s="25"/>
      <c r="C16" s="25"/>
      <c r="D16" s="25"/>
      <c r="E16" s="25"/>
      <c r="F16" s="25"/>
      <c r="G16" s="25"/>
      <c r="H16" s="25"/>
    </row>
    <row r="17" customFormat="false" ht="31.5" hidden="false" customHeight="true" outlineLevel="0" collapsed="false">
      <c r="A17" s="25" t="s">
        <v>129</v>
      </c>
      <c r="B17" s="25"/>
      <c r="C17" s="25"/>
      <c r="D17" s="25"/>
      <c r="E17" s="25"/>
      <c r="F17" s="25"/>
      <c r="G17" s="25"/>
      <c r="H17" s="25"/>
    </row>
    <row r="18" customFormat="false" ht="31.5" hidden="false" customHeight="true" outlineLevel="0" collapsed="false">
      <c r="A18" s="25" t="s">
        <v>130</v>
      </c>
      <c r="B18" s="25"/>
      <c r="C18" s="25"/>
      <c r="D18" s="25"/>
      <c r="E18" s="25"/>
      <c r="F18" s="25"/>
      <c r="G18" s="25"/>
      <c r="H18" s="25"/>
    </row>
    <row r="19" customFormat="false" ht="31.5" hidden="false" customHeight="true" outlineLevel="0" collapsed="false">
      <c r="A19" s="25" t="s">
        <v>131</v>
      </c>
      <c r="B19" s="25"/>
      <c r="C19" s="25"/>
      <c r="D19" s="25"/>
      <c r="E19" s="25"/>
      <c r="F19" s="25"/>
      <c r="G19" s="25"/>
      <c r="H19" s="25"/>
    </row>
  </sheetData>
  <mergeCells count="4">
    <mergeCell ref="A16:H16"/>
    <mergeCell ref="A17:H17"/>
    <mergeCell ref="A18:H18"/>
    <mergeCell ref="A19:H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6"/>
    <col collapsed="false" customWidth="true" hidden="false" outlineLevel="0" max="2" min="2" style="1" width="20"/>
    <col collapsed="false" customWidth="true" hidden="false" outlineLevel="0" max="3" min="3" style="1" width="22"/>
    <col collapsed="false" customWidth="true" hidden="false" outlineLevel="0" max="4" min="4" style="1" width="20"/>
    <col collapsed="false" customWidth="true" hidden="false" outlineLevel="0" max="5" min="5" style="1" width="44"/>
  </cols>
  <sheetData>
    <row r="1" customFormat="false" ht="15" hidden="false" customHeight="true" outlineLevel="0" collapsed="false">
      <c r="A1" s="2" t="s">
        <v>132</v>
      </c>
    </row>
    <row r="3" customFormat="false" ht="15" hidden="false" customHeight="true" outlineLevel="0" collapsed="false">
      <c r="A3" s="14" t="s">
        <v>133</v>
      </c>
      <c r="B3" s="26" t="n">
        <v>641935</v>
      </c>
      <c r="C3" s="3" t="s">
        <v>134</v>
      </c>
    </row>
    <row r="4" customFormat="false" ht="15" hidden="false" customHeight="true" outlineLevel="0" collapsed="false">
      <c r="A4" s="14" t="s">
        <v>103</v>
      </c>
      <c r="B4" s="27" t="s">
        <v>135</v>
      </c>
    </row>
    <row r="6" customFormat="false" ht="26.25" hidden="false" customHeight="true" outlineLevel="0" collapsed="false">
      <c r="A6" s="4" t="s">
        <v>136</v>
      </c>
      <c r="B6" s="4" t="s">
        <v>137</v>
      </c>
      <c r="C6" s="4" t="s">
        <v>138</v>
      </c>
      <c r="D6" s="4" t="s">
        <v>139</v>
      </c>
      <c r="E6" s="4" t="s">
        <v>140</v>
      </c>
    </row>
    <row r="7" customFormat="false" ht="15" hidden="false" customHeight="true" outlineLevel="0" collapsed="false">
      <c r="A7" s="28" t="s">
        <v>141</v>
      </c>
      <c r="B7" s="29" t="n">
        <f aca="false">'Account Classification'!D45</f>
        <v>480431.7</v>
      </c>
      <c r="C7" s="30" t="n">
        <f aca="false">B7-$B$3</f>
        <v>-161503.3</v>
      </c>
      <c r="D7" s="31" t="n">
        <f aca="false">IF($B$3=0,0,C7/$B$3)</f>
        <v>-0.251588244915763</v>
      </c>
      <c r="E7" s="32" t="s">
        <v>142</v>
      </c>
    </row>
    <row r="8" customFormat="false" ht="15" hidden="false" customHeight="true" outlineLevel="0" collapsed="false">
      <c r="A8" s="28" t="s">
        <v>143</v>
      </c>
      <c r="B8" s="29" t="n">
        <f aca="false">'Account Classification'!D45+'Account Classification'!D12</f>
        <v>524820.2</v>
      </c>
      <c r="C8" s="30" t="n">
        <f aca="false">B8-$B$3</f>
        <v>-117114.8</v>
      </c>
      <c r="D8" s="31" t="n">
        <f aca="false">IF($B$3=0,0,C8/$B$3)</f>
        <v>-0.182440278221315</v>
      </c>
      <c r="E8" s="32" t="s">
        <v>144</v>
      </c>
    </row>
    <row r="9" customFormat="false" ht="26.25" hidden="false" customHeight="true" outlineLevel="0" collapsed="false">
      <c r="A9" s="28" t="s">
        <v>145</v>
      </c>
      <c r="B9" s="29" t="n">
        <f aca="false">'Account Classification'!D45+'Account Classification'!D11+'Account Classification'!D12</f>
        <v>841105.68</v>
      </c>
      <c r="C9" s="30" t="n">
        <f aca="false">B9-$B$3</f>
        <v>199170.68</v>
      </c>
      <c r="D9" s="31" t="n">
        <f aca="false">IF($B$3=0,0,C9/$B$3)</f>
        <v>0.310266117286018</v>
      </c>
      <c r="E9" s="32" t="s">
        <v>146</v>
      </c>
    </row>
    <row r="10" customFormat="false" ht="15" hidden="false" customHeight="true" outlineLevel="0" collapsed="false">
      <c r="A10" s="28" t="s">
        <v>147</v>
      </c>
      <c r="B10" s="29" t="n">
        <f aca="false">'Account Classification'!D45+'Account Classification'!D46</f>
        <v>909611.38</v>
      </c>
      <c r="C10" s="30" t="n">
        <f aca="false">B10-$B$3</f>
        <v>267676.38</v>
      </c>
      <c r="D10" s="31" t="n">
        <f aca="false">IF($B$3=0,0,C10/$B$3)</f>
        <v>0.416983619836899</v>
      </c>
      <c r="E10" s="32" t="s">
        <v>148</v>
      </c>
    </row>
    <row r="13" customFormat="false" ht="15" hidden="false" customHeight="true" outlineLevel="0" collapsed="false">
      <c r="A13" s="14" t="s">
        <v>149</v>
      </c>
    </row>
    <row r="14" customFormat="false" ht="30" hidden="false" customHeight="true" outlineLevel="0" collapsed="false">
      <c r="A14" s="33" t="s">
        <v>150</v>
      </c>
      <c r="B14" s="33"/>
      <c r="C14" s="33"/>
      <c r="D14" s="33"/>
      <c r="E14" s="33"/>
    </row>
    <row r="15" customFormat="false" ht="30" hidden="false" customHeight="true" outlineLevel="0" collapsed="false">
      <c r="A15" s="33" t="s">
        <v>151</v>
      </c>
      <c r="B15" s="33"/>
      <c r="C15" s="33"/>
      <c r="D15" s="33"/>
      <c r="E15" s="33"/>
    </row>
    <row r="16" customFormat="false" ht="30" hidden="false" customHeight="true" outlineLevel="0" collapsed="false">
      <c r="A16" s="33" t="s">
        <v>152</v>
      </c>
      <c r="B16" s="33"/>
      <c r="C16" s="33"/>
      <c r="D16" s="33"/>
      <c r="E16" s="33"/>
    </row>
  </sheetData>
  <mergeCells count="3">
    <mergeCell ref="A14:E14"/>
    <mergeCell ref="A15:E15"/>
    <mergeCell ref="A16:E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5" min="1" style="1" width="18"/>
  </cols>
  <sheetData>
    <row r="1" customFormat="false" ht="15" hidden="false" customHeight="true" outlineLevel="0" collapsed="false">
      <c r="A1" s="14" t="s">
        <v>153</v>
      </c>
    </row>
    <row r="3" customFormat="false" ht="26.25" hidden="false" customHeight="true" outlineLevel="0" collapsed="false">
      <c r="A3" s="4" t="s">
        <v>154</v>
      </c>
      <c r="B3" s="4" t="s">
        <v>109</v>
      </c>
      <c r="C3" s="4" t="s">
        <v>155</v>
      </c>
      <c r="D3" s="4" t="s">
        <v>156</v>
      </c>
      <c r="E3" s="4" t="s">
        <v>157</v>
      </c>
    </row>
    <row r="4" customFormat="false" ht="15" hidden="false" customHeight="true" outlineLevel="0" collapsed="false">
      <c r="A4" s="28" t="s">
        <v>158</v>
      </c>
      <c r="B4" s="34" t="n">
        <v>153689.77</v>
      </c>
      <c r="C4" s="34" t="n">
        <v>33184.03</v>
      </c>
      <c r="D4" s="34" t="n">
        <v>3426.33</v>
      </c>
      <c r="E4" s="34" t="n">
        <v>-29757.7</v>
      </c>
    </row>
    <row r="5" customFormat="false" ht="15" hidden="false" customHeight="true" outlineLevel="0" collapsed="false">
      <c r="A5" s="28" t="s">
        <v>159</v>
      </c>
      <c r="B5" s="34" t="n">
        <v>714290.73</v>
      </c>
      <c r="C5" s="34" t="n">
        <v>65075.17</v>
      </c>
      <c r="D5" s="34" t="n">
        <v>375657.57</v>
      </c>
      <c r="E5" s="34" t="n">
        <v>310582.4</v>
      </c>
    </row>
    <row r="6" customFormat="false" ht="15" hidden="false" customHeight="true" outlineLevel="0" collapsed="false">
      <c r="A6" s="28" t="s">
        <v>160</v>
      </c>
      <c r="B6" s="34" t="n">
        <v>218713.52</v>
      </c>
      <c r="C6" s="34" t="n">
        <v>70781.04</v>
      </c>
      <c r="D6" s="34" t="n">
        <v>1586.22</v>
      </c>
      <c r="E6" s="34" t="n">
        <v>-69194.82</v>
      </c>
    </row>
    <row r="7" customFormat="false" ht="15" hidden="false" customHeight="true" outlineLevel="0" collapsed="false">
      <c r="A7" s="28" t="s">
        <v>161</v>
      </c>
      <c r="B7" s="34" t="n">
        <v>70036.96</v>
      </c>
      <c r="C7" s="34" t="n">
        <v>69870.87</v>
      </c>
      <c r="D7" s="34" t="n">
        <v>-105478.16</v>
      </c>
      <c r="E7" s="34" t="n">
        <v>-175349.03</v>
      </c>
    </row>
    <row r="8" customFormat="false" ht="15" hidden="false" customHeight="true" outlineLevel="0" collapsed="false">
      <c r="A8" s="28" t="s">
        <v>162</v>
      </c>
      <c r="B8" s="34" t="n">
        <v>0.02</v>
      </c>
      <c r="C8" s="34" t="n">
        <v>66955.09</v>
      </c>
      <c r="D8" s="34" t="n">
        <v>-111223.05</v>
      </c>
      <c r="E8" s="34" t="n">
        <v>-178178.14</v>
      </c>
    </row>
    <row r="9" customFormat="false" ht="15" hidden="false" customHeight="true" outlineLevel="0" collapsed="false">
      <c r="A9" s="28" t="s">
        <v>163</v>
      </c>
      <c r="B9" s="34" t="n">
        <v>84929.09</v>
      </c>
      <c r="C9" s="34" t="n">
        <v>54770.38</v>
      </c>
      <c r="D9" s="34" t="n">
        <v>-31786.13</v>
      </c>
      <c r="E9" s="34" t="n">
        <v>-86556.51</v>
      </c>
    </row>
    <row r="10" customFormat="false" ht="15" hidden="false" customHeight="true" outlineLevel="0" collapsed="false">
      <c r="A10" s="28" t="s">
        <v>164</v>
      </c>
      <c r="B10" s="34" t="n">
        <v>477025.37</v>
      </c>
      <c r="C10" s="34" t="n">
        <v>141461.74</v>
      </c>
      <c r="D10" s="34" t="n">
        <v>168769.06</v>
      </c>
      <c r="E10" s="34" t="n">
        <v>27307.32</v>
      </c>
    </row>
    <row r="11" customFormat="false" ht="15" hidden="false" customHeight="true" outlineLevel="0" collapsed="false">
      <c r="A11" s="28" t="s">
        <v>117</v>
      </c>
      <c r="B11" s="34" t="n">
        <v>525770.28</v>
      </c>
      <c r="C11" s="34" t="n">
        <v>53534.42</v>
      </c>
      <c r="D11" s="34" t="n">
        <v>26915.63</v>
      </c>
      <c r="E11" s="34" t="n">
        <v>-26618.79</v>
      </c>
    </row>
    <row r="12" customFormat="false" ht="15" hidden="false" customHeight="true" outlineLevel="0" collapsed="false">
      <c r="A12" s="28" t="s">
        <v>119</v>
      </c>
      <c r="B12" s="34" t="n">
        <v>754401.54</v>
      </c>
      <c r="C12" s="34" t="n">
        <v>77439.14</v>
      </c>
      <c r="D12" s="34" t="n">
        <v>408207.28</v>
      </c>
      <c r="E12" s="34" t="n">
        <v>330768.14</v>
      </c>
    </row>
    <row r="13" customFormat="false" ht="15" hidden="false" customHeight="true" outlineLevel="0" collapsed="false">
      <c r="A13" s="28" t="s">
        <v>165</v>
      </c>
      <c r="B13" s="34" t="n">
        <v>436062.2</v>
      </c>
      <c r="C13" s="34" t="n">
        <v>66233.84</v>
      </c>
      <c r="D13" s="34" t="n">
        <v>105453.83</v>
      </c>
      <c r="E13" s="34" t="n">
        <v>39219.99</v>
      </c>
    </row>
    <row r="14" customFormat="false" ht="15" hidden="false" customHeight="true" outlineLevel="0" collapsed="false">
      <c r="A14" s="28" t="s">
        <v>166</v>
      </c>
      <c r="B14" s="34" t="n">
        <v>289493.68</v>
      </c>
      <c r="C14" s="34" t="n">
        <v>135828.92</v>
      </c>
      <c r="D14" s="34" t="n">
        <v>-191987.88</v>
      </c>
      <c r="E14" s="34" t="n">
        <v>-327816.8</v>
      </c>
    </row>
    <row r="15" customFormat="false" ht="15" hidden="false" customHeight="true" outlineLevel="0" collapsed="false">
      <c r="A15" s="28" t="s">
        <v>167</v>
      </c>
      <c r="B15" s="34" t="n">
        <v>192</v>
      </c>
      <c r="C15" s="34" t="n">
        <v>88326.04</v>
      </c>
      <c r="D15" s="34" t="n">
        <v>-287956.14</v>
      </c>
      <c r="E15" s="34" t="n">
        <v>-376282.18</v>
      </c>
    </row>
    <row r="16" customFormat="false" ht="15" hidden="false" customHeight="true" outlineLevel="0" collapsed="false">
      <c r="A16" s="28" t="s">
        <v>168</v>
      </c>
      <c r="B16" s="34" t="n">
        <v>181535.89</v>
      </c>
      <c r="C16" s="34" t="n">
        <v>19681.32</v>
      </c>
      <c r="D16" s="34" t="n">
        <v>89632.08</v>
      </c>
      <c r="E16" s="34" t="n">
        <v>69950.76</v>
      </c>
    </row>
    <row r="17" customFormat="false" ht="15" hidden="false" customHeight="true" outlineLevel="0" collapsed="false">
      <c r="A17" s="14" t="s">
        <v>169</v>
      </c>
      <c r="B17" s="15" t="n">
        <f aca="false">SUM(B4:B16)</f>
        <v>3906141.05</v>
      </c>
      <c r="C17" s="15" t="n">
        <f aca="false">SUM(C4:C16)</f>
        <v>943142</v>
      </c>
      <c r="D17" s="15" t="n">
        <f aca="false">SUM(D4:D16)</f>
        <v>451216.64</v>
      </c>
      <c r="E17" s="15" t="n">
        <f aca="false">SUM(E4:E16)</f>
        <v>-491925.36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16"/>
    <col collapsed="false" customWidth="true" hidden="false" outlineLevel="0" max="3" min="3" style="1" width="8"/>
    <col collapsed="false" customWidth="true" hidden="false" outlineLevel="0" max="4" min="4" style="1" width="28"/>
    <col collapsed="false" customWidth="true" hidden="false" outlineLevel="0" max="5" min="5" style="1" width="36"/>
    <col collapsed="false" customWidth="true" hidden="false" outlineLevel="0" max="6" min="6" style="1" width="26"/>
    <col collapsed="false" customWidth="true" hidden="false" outlineLevel="0" max="7" min="7" style="1" width="16"/>
    <col collapsed="false" customWidth="true" hidden="false" outlineLevel="0" max="8" min="8" style="1" width="34"/>
    <col collapsed="false" customWidth="true" hidden="false" outlineLevel="0" max="9" min="9" style="1" width="18"/>
  </cols>
  <sheetData>
    <row r="1" customFormat="false" ht="15" hidden="false" customHeight="true" outlineLevel="0" collapsed="false">
      <c r="A1" s="35" t="s">
        <v>170</v>
      </c>
    </row>
    <row r="2" customFormat="false" ht="60" hidden="false" customHeight="true" outlineLevel="0" collapsed="false">
      <c r="A2" s="33" t="s">
        <v>171</v>
      </c>
      <c r="B2" s="33"/>
      <c r="C2" s="33"/>
      <c r="D2" s="33"/>
      <c r="E2" s="33"/>
      <c r="F2" s="33"/>
      <c r="G2" s="33"/>
      <c r="H2" s="33"/>
      <c r="I2" s="33"/>
    </row>
    <row r="4" customFormat="false" ht="39" hidden="false" customHeight="true" outlineLevel="0" collapsed="false">
      <c r="A4" s="4" t="s">
        <v>172</v>
      </c>
      <c r="B4" s="4" t="s">
        <v>173</v>
      </c>
      <c r="C4" s="4" t="s">
        <v>174</v>
      </c>
      <c r="D4" s="4" t="s">
        <v>175</v>
      </c>
      <c r="E4" s="4" t="s">
        <v>176</v>
      </c>
      <c r="F4" s="4" t="s">
        <v>177</v>
      </c>
      <c r="G4" s="4" t="s">
        <v>5</v>
      </c>
      <c r="H4" s="4" t="s">
        <v>178</v>
      </c>
      <c r="I4" s="4" t="s">
        <v>179</v>
      </c>
    </row>
    <row r="5" customFormat="false" ht="15" hidden="false" customHeight="true" outlineLevel="0" collapsed="false">
      <c r="A5" s="36" t="s">
        <v>180</v>
      </c>
      <c r="B5" s="36" t="s">
        <v>181</v>
      </c>
      <c r="C5" s="36" t="s">
        <v>182</v>
      </c>
      <c r="D5" s="36" t="s">
        <v>183</v>
      </c>
      <c r="E5" s="36" t="s">
        <v>184</v>
      </c>
      <c r="F5" s="36" t="s">
        <v>19</v>
      </c>
      <c r="G5" s="37" t="n">
        <v>18500</v>
      </c>
      <c r="H5" s="36" t="s">
        <v>11</v>
      </c>
      <c r="I5" s="36" t="s">
        <v>185</v>
      </c>
    </row>
    <row r="6" customFormat="false" ht="15" hidden="false" customHeight="true" outlineLevel="0" collapsed="false">
      <c r="A6" s="38"/>
      <c r="B6" s="38"/>
      <c r="C6" s="38"/>
      <c r="D6" s="38"/>
      <c r="E6" s="38"/>
      <c r="F6" s="38"/>
      <c r="G6" s="39"/>
      <c r="H6" s="38"/>
      <c r="I6" s="38"/>
    </row>
    <row r="7" customFormat="false" ht="15" hidden="false" customHeight="true" outlineLevel="0" collapsed="false">
      <c r="A7" s="38"/>
      <c r="B7" s="38"/>
      <c r="C7" s="38"/>
      <c r="D7" s="38"/>
      <c r="E7" s="38"/>
      <c r="F7" s="38"/>
      <c r="G7" s="39"/>
      <c r="H7" s="38"/>
      <c r="I7" s="38"/>
    </row>
    <row r="8" customFormat="false" ht="15" hidden="false" customHeight="true" outlineLevel="0" collapsed="false">
      <c r="A8" s="38"/>
      <c r="B8" s="38"/>
      <c r="C8" s="38"/>
      <c r="D8" s="38"/>
      <c r="E8" s="38"/>
      <c r="F8" s="38"/>
      <c r="G8" s="39"/>
      <c r="H8" s="38"/>
      <c r="I8" s="38"/>
    </row>
    <row r="9" customFormat="false" ht="15" hidden="false" customHeight="true" outlineLevel="0" collapsed="false">
      <c r="A9" s="38"/>
      <c r="B9" s="38"/>
      <c r="C9" s="38"/>
      <c r="D9" s="38"/>
      <c r="E9" s="38"/>
      <c r="F9" s="38"/>
      <c r="G9" s="39"/>
      <c r="H9" s="38"/>
      <c r="I9" s="38"/>
    </row>
    <row r="10" customFormat="false" ht="15" hidden="false" customHeight="true" outlineLevel="0" collapsed="false">
      <c r="A10" s="38"/>
      <c r="B10" s="38"/>
      <c r="C10" s="38"/>
      <c r="D10" s="38"/>
      <c r="E10" s="38"/>
      <c r="F10" s="38"/>
      <c r="G10" s="39"/>
      <c r="H10" s="38"/>
      <c r="I10" s="38"/>
    </row>
    <row r="11" customFormat="false" ht="15" hidden="false" customHeight="true" outlineLevel="0" collapsed="false">
      <c r="A11" s="38"/>
      <c r="B11" s="38"/>
      <c r="C11" s="38"/>
      <c r="D11" s="38"/>
      <c r="E11" s="38"/>
      <c r="F11" s="38"/>
      <c r="G11" s="39"/>
      <c r="H11" s="38"/>
      <c r="I11" s="38"/>
    </row>
    <row r="12" customFormat="false" ht="15" hidden="false" customHeight="true" outlineLevel="0" collapsed="false">
      <c r="A12" s="38"/>
      <c r="B12" s="38"/>
      <c r="C12" s="38"/>
      <c r="D12" s="38"/>
      <c r="E12" s="38"/>
      <c r="F12" s="38"/>
      <c r="G12" s="39"/>
      <c r="H12" s="38"/>
      <c r="I12" s="38"/>
    </row>
    <row r="13" customFormat="false" ht="15" hidden="false" customHeight="true" outlineLevel="0" collapsed="false">
      <c r="A13" s="38"/>
      <c r="B13" s="38"/>
      <c r="C13" s="38"/>
      <c r="D13" s="38"/>
      <c r="E13" s="38"/>
      <c r="F13" s="38"/>
      <c r="G13" s="39"/>
      <c r="H13" s="38"/>
      <c r="I13" s="38"/>
    </row>
    <row r="14" customFormat="false" ht="15" hidden="false" customHeight="true" outlineLevel="0" collapsed="false">
      <c r="A14" s="38"/>
      <c r="B14" s="38"/>
      <c r="C14" s="38"/>
      <c r="D14" s="38"/>
      <c r="E14" s="38"/>
      <c r="F14" s="38"/>
      <c r="G14" s="39"/>
      <c r="H14" s="38"/>
      <c r="I14" s="38"/>
    </row>
    <row r="15" customFormat="false" ht="15" hidden="false" customHeight="true" outlineLevel="0" collapsed="false">
      <c r="A15" s="38"/>
      <c r="B15" s="38"/>
      <c r="C15" s="38"/>
      <c r="D15" s="38"/>
      <c r="E15" s="38"/>
      <c r="F15" s="38"/>
      <c r="G15" s="39"/>
      <c r="H15" s="38"/>
      <c r="I15" s="38"/>
    </row>
    <row r="16" customFormat="false" ht="15" hidden="false" customHeight="true" outlineLevel="0" collapsed="false">
      <c r="A16" s="38"/>
      <c r="B16" s="38"/>
      <c r="C16" s="38"/>
      <c r="D16" s="38"/>
      <c r="E16" s="38"/>
      <c r="F16" s="38"/>
      <c r="G16" s="39"/>
      <c r="H16" s="38"/>
      <c r="I16" s="38"/>
    </row>
    <row r="17" customFormat="false" ht="15" hidden="false" customHeight="true" outlineLevel="0" collapsed="false">
      <c r="A17" s="38"/>
      <c r="B17" s="38"/>
      <c r="C17" s="38"/>
      <c r="D17" s="38"/>
      <c r="E17" s="38"/>
      <c r="F17" s="38"/>
      <c r="G17" s="39"/>
      <c r="H17" s="38"/>
      <c r="I17" s="38"/>
    </row>
    <row r="18" customFormat="false" ht="15" hidden="false" customHeight="true" outlineLevel="0" collapsed="false">
      <c r="A18" s="38"/>
      <c r="B18" s="38"/>
      <c r="C18" s="38"/>
      <c r="D18" s="38"/>
      <c r="E18" s="38"/>
      <c r="F18" s="38"/>
      <c r="G18" s="39"/>
      <c r="H18" s="38"/>
      <c r="I18" s="38"/>
    </row>
    <row r="19" customFormat="false" ht="15" hidden="false" customHeight="true" outlineLevel="0" collapsed="false">
      <c r="A19" s="38"/>
      <c r="B19" s="38"/>
      <c r="C19" s="38"/>
      <c r="D19" s="38"/>
      <c r="E19" s="38"/>
      <c r="F19" s="38"/>
      <c r="G19" s="39"/>
      <c r="H19" s="38"/>
      <c r="I19" s="38"/>
    </row>
    <row r="20" customFormat="false" ht="15" hidden="false" customHeight="true" outlineLevel="0" collapsed="false">
      <c r="A20" s="38"/>
      <c r="B20" s="38"/>
      <c r="C20" s="38"/>
      <c r="D20" s="38"/>
      <c r="E20" s="38"/>
      <c r="F20" s="38"/>
      <c r="G20" s="39"/>
      <c r="H20" s="38"/>
      <c r="I20" s="38"/>
    </row>
    <row r="21" customFormat="false" ht="15" hidden="false" customHeight="true" outlineLevel="0" collapsed="false">
      <c r="A21" s="38"/>
      <c r="B21" s="38"/>
      <c r="C21" s="38"/>
      <c r="D21" s="38"/>
      <c r="E21" s="38"/>
      <c r="F21" s="38"/>
      <c r="G21" s="39"/>
      <c r="H21" s="38"/>
      <c r="I21" s="38"/>
    </row>
    <row r="22" customFormat="false" ht="15" hidden="false" customHeight="true" outlineLevel="0" collapsed="false">
      <c r="A22" s="38"/>
      <c r="B22" s="38"/>
      <c r="C22" s="38"/>
      <c r="D22" s="38"/>
      <c r="E22" s="38"/>
      <c r="F22" s="38"/>
      <c r="G22" s="39"/>
      <c r="H22" s="38"/>
      <c r="I22" s="38"/>
    </row>
    <row r="23" customFormat="false" ht="15" hidden="false" customHeight="true" outlineLevel="0" collapsed="false">
      <c r="A23" s="38"/>
      <c r="B23" s="38"/>
      <c r="C23" s="38"/>
      <c r="D23" s="38"/>
      <c r="E23" s="38"/>
      <c r="F23" s="38"/>
      <c r="G23" s="39"/>
      <c r="H23" s="38"/>
      <c r="I23" s="38"/>
    </row>
    <row r="24" customFormat="false" ht="15" hidden="false" customHeight="true" outlineLevel="0" collapsed="false">
      <c r="A24" s="38"/>
      <c r="B24" s="38"/>
      <c r="C24" s="38"/>
      <c r="D24" s="38"/>
      <c r="E24" s="38"/>
      <c r="F24" s="38"/>
      <c r="G24" s="39"/>
      <c r="H24" s="38"/>
      <c r="I24" s="38"/>
    </row>
    <row r="25" customFormat="false" ht="15" hidden="false" customHeight="true" outlineLevel="0" collapsed="false">
      <c r="A25" s="38"/>
      <c r="B25" s="38"/>
      <c r="C25" s="38"/>
      <c r="D25" s="38"/>
      <c r="E25" s="38"/>
      <c r="F25" s="38"/>
      <c r="G25" s="39"/>
      <c r="H25" s="38"/>
      <c r="I25" s="38"/>
    </row>
    <row r="26" customFormat="false" ht="15" hidden="false" customHeight="true" outlineLevel="0" collapsed="false">
      <c r="A26" s="38"/>
      <c r="B26" s="38"/>
      <c r="C26" s="38"/>
      <c r="D26" s="38"/>
      <c r="E26" s="38"/>
      <c r="F26" s="38"/>
      <c r="G26" s="39"/>
      <c r="H26" s="38"/>
      <c r="I26" s="38"/>
    </row>
    <row r="27" customFormat="false" ht="15" hidden="false" customHeight="true" outlineLevel="0" collapsed="false">
      <c r="A27" s="38"/>
      <c r="B27" s="38"/>
      <c r="C27" s="38"/>
      <c r="D27" s="38"/>
      <c r="E27" s="38"/>
      <c r="F27" s="38"/>
      <c r="G27" s="39"/>
      <c r="H27" s="38"/>
      <c r="I27" s="38"/>
    </row>
    <row r="28" customFormat="false" ht="15" hidden="false" customHeight="true" outlineLevel="0" collapsed="false">
      <c r="A28" s="38"/>
      <c r="B28" s="38"/>
      <c r="C28" s="38"/>
      <c r="D28" s="38"/>
      <c r="E28" s="38"/>
      <c r="F28" s="38"/>
      <c r="G28" s="39"/>
      <c r="H28" s="38"/>
      <c r="I28" s="38"/>
    </row>
    <row r="29" customFormat="false" ht="15" hidden="false" customHeight="true" outlineLevel="0" collapsed="false">
      <c r="A29" s="38"/>
      <c r="B29" s="38"/>
      <c r="C29" s="38"/>
      <c r="D29" s="38"/>
      <c r="E29" s="38"/>
      <c r="F29" s="38"/>
      <c r="G29" s="39"/>
      <c r="H29" s="38"/>
      <c r="I29" s="38"/>
    </row>
    <row r="30" customFormat="false" ht="15" hidden="false" customHeight="true" outlineLevel="0" collapsed="false">
      <c r="A30" s="38"/>
      <c r="B30" s="38"/>
      <c r="C30" s="38"/>
      <c r="D30" s="38"/>
      <c r="E30" s="38"/>
      <c r="F30" s="38"/>
      <c r="G30" s="39"/>
      <c r="H30" s="38"/>
      <c r="I30" s="38"/>
    </row>
    <row r="31" customFormat="false" ht="15" hidden="false" customHeight="true" outlineLevel="0" collapsed="false">
      <c r="A31" s="38"/>
      <c r="B31" s="38"/>
      <c r="C31" s="38"/>
      <c r="D31" s="38"/>
      <c r="E31" s="38"/>
      <c r="F31" s="38"/>
      <c r="G31" s="39"/>
      <c r="H31" s="38"/>
      <c r="I31" s="38"/>
    </row>
    <row r="32" customFormat="false" ht="15" hidden="false" customHeight="true" outlineLevel="0" collapsed="false">
      <c r="A32" s="38"/>
      <c r="B32" s="38"/>
      <c r="C32" s="38"/>
      <c r="D32" s="38"/>
      <c r="E32" s="38"/>
      <c r="F32" s="38"/>
      <c r="G32" s="39"/>
      <c r="H32" s="38"/>
      <c r="I32" s="38"/>
    </row>
    <row r="33" customFormat="false" ht="15" hidden="false" customHeight="true" outlineLevel="0" collapsed="false">
      <c r="A33" s="38"/>
      <c r="B33" s="38"/>
      <c r="C33" s="38"/>
      <c r="D33" s="38"/>
      <c r="E33" s="38"/>
      <c r="F33" s="38"/>
      <c r="G33" s="39"/>
      <c r="H33" s="38"/>
      <c r="I33" s="38"/>
    </row>
    <row r="34" customFormat="false" ht="15" hidden="false" customHeight="true" outlineLevel="0" collapsed="false">
      <c r="A34" s="38"/>
      <c r="B34" s="38"/>
      <c r="C34" s="38"/>
      <c r="D34" s="38"/>
      <c r="E34" s="38"/>
      <c r="F34" s="38"/>
      <c r="G34" s="39"/>
      <c r="H34" s="38"/>
      <c r="I34" s="38"/>
    </row>
    <row r="35" customFormat="false" ht="15" hidden="false" customHeight="true" outlineLevel="0" collapsed="false">
      <c r="A35" s="38"/>
      <c r="B35" s="38"/>
      <c r="C35" s="38"/>
      <c r="D35" s="38"/>
      <c r="E35" s="38"/>
      <c r="F35" s="38"/>
      <c r="G35" s="39"/>
      <c r="H35" s="38"/>
      <c r="I35" s="38"/>
    </row>
    <row r="36" customFormat="false" ht="15" hidden="false" customHeight="true" outlineLevel="0" collapsed="false">
      <c r="A36" s="38"/>
      <c r="B36" s="38"/>
      <c r="C36" s="38"/>
      <c r="D36" s="38"/>
      <c r="E36" s="38"/>
      <c r="F36" s="38"/>
      <c r="G36" s="39"/>
      <c r="H36" s="38"/>
      <c r="I36" s="38"/>
    </row>
    <row r="37" customFormat="false" ht="15" hidden="false" customHeight="true" outlineLevel="0" collapsed="false">
      <c r="A37" s="38"/>
      <c r="B37" s="38"/>
      <c r="C37" s="38"/>
      <c r="D37" s="38"/>
      <c r="E37" s="38"/>
      <c r="F37" s="38"/>
      <c r="G37" s="39"/>
      <c r="H37" s="38"/>
      <c r="I37" s="38"/>
    </row>
    <row r="38" customFormat="false" ht="15" hidden="false" customHeight="true" outlineLevel="0" collapsed="false">
      <c r="A38" s="38"/>
      <c r="B38" s="38"/>
      <c r="C38" s="38"/>
      <c r="D38" s="38"/>
      <c r="E38" s="38"/>
      <c r="F38" s="38"/>
      <c r="G38" s="39"/>
      <c r="H38" s="38"/>
      <c r="I38" s="38"/>
    </row>
    <row r="39" customFormat="false" ht="15" hidden="false" customHeight="true" outlineLevel="0" collapsed="false">
      <c r="A39" s="38"/>
      <c r="B39" s="38"/>
      <c r="C39" s="38"/>
      <c r="D39" s="38"/>
      <c r="E39" s="38"/>
      <c r="F39" s="38"/>
      <c r="G39" s="39"/>
      <c r="H39" s="38"/>
      <c r="I39" s="38"/>
    </row>
    <row r="40" customFormat="false" ht="15" hidden="false" customHeight="true" outlineLevel="0" collapsed="false">
      <c r="A40" s="38"/>
      <c r="B40" s="38"/>
      <c r="C40" s="38"/>
      <c r="D40" s="38"/>
      <c r="E40" s="38"/>
      <c r="F40" s="38"/>
      <c r="G40" s="39"/>
      <c r="H40" s="38"/>
      <c r="I40" s="38"/>
    </row>
    <row r="41" customFormat="false" ht="15" hidden="false" customHeight="true" outlineLevel="0" collapsed="false">
      <c r="A41" s="38"/>
      <c r="B41" s="38"/>
      <c r="C41" s="38"/>
      <c r="D41" s="38"/>
      <c r="E41" s="38"/>
      <c r="F41" s="38"/>
      <c r="G41" s="39"/>
      <c r="H41" s="38"/>
      <c r="I41" s="38"/>
    </row>
    <row r="42" customFormat="false" ht="15" hidden="false" customHeight="true" outlineLevel="0" collapsed="false">
      <c r="A42" s="38"/>
      <c r="B42" s="38"/>
      <c r="C42" s="38"/>
      <c r="D42" s="38"/>
      <c r="E42" s="38"/>
      <c r="F42" s="38"/>
      <c r="G42" s="39"/>
      <c r="H42" s="38"/>
      <c r="I42" s="38"/>
    </row>
    <row r="43" customFormat="false" ht="15" hidden="false" customHeight="true" outlineLevel="0" collapsed="false">
      <c r="A43" s="38"/>
      <c r="B43" s="38"/>
      <c r="C43" s="38"/>
      <c r="D43" s="38"/>
      <c r="E43" s="38"/>
      <c r="F43" s="38"/>
      <c r="G43" s="39"/>
      <c r="H43" s="38"/>
      <c r="I43" s="38"/>
    </row>
    <row r="44" customFormat="false" ht="15" hidden="false" customHeight="true" outlineLevel="0" collapsed="false">
      <c r="A44" s="38"/>
      <c r="B44" s="38"/>
      <c r="C44" s="38"/>
      <c r="D44" s="38"/>
      <c r="E44" s="38"/>
      <c r="F44" s="38"/>
      <c r="G44" s="39"/>
      <c r="H44" s="38"/>
      <c r="I44" s="38"/>
    </row>
    <row r="45" customFormat="false" ht="15" hidden="false" customHeight="true" outlineLevel="0" collapsed="false">
      <c r="A45" s="38"/>
      <c r="B45" s="38"/>
      <c r="C45" s="38"/>
      <c r="D45" s="38"/>
      <c r="E45" s="38"/>
      <c r="F45" s="38"/>
      <c r="G45" s="39"/>
      <c r="H45" s="38"/>
      <c r="I45" s="38"/>
    </row>
    <row r="46" customFormat="false" ht="15" hidden="false" customHeight="true" outlineLevel="0" collapsed="false">
      <c r="A46" s="38"/>
      <c r="B46" s="38"/>
      <c r="C46" s="38"/>
      <c r="D46" s="38"/>
      <c r="E46" s="38"/>
      <c r="F46" s="38"/>
      <c r="G46" s="39"/>
      <c r="H46" s="38"/>
      <c r="I46" s="38"/>
    </row>
    <row r="47" customFormat="false" ht="15" hidden="false" customHeight="true" outlineLevel="0" collapsed="false">
      <c r="A47" s="38"/>
      <c r="B47" s="38"/>
      <c r="C47" s="38"/>
      <c r="D47" s="38"/>
      <c r="E47" s="38"/>
      <c r="F47" s="38"/>
      <c r="G47" s="39"/>
      <c r="H47" s="38"/>
      <c r="I47" s="38"/>
    </row>
    <row r="48" customFormat="false" ht="15" hidden="false" customHeight="true" outlineLevel="0" collapsed="false">
      <c r="A48" s="38"/>
      <c r="B48" s="38"/>
      <c r="C48" s="38"/>
      <c r="D48" s="38"/>
      <c r="E48" s="38"/>
      <c r="F48" s="38"/>
      <c r="G48" s="39"/>
      <c r="H48" s="38"/>
      <c r="I48" s="38"/>
    </row>
    <row r="49" customFormat="false" ht="15" hidden="false" customHeight="true" outlineLevel="0" collapsed="false">
      <c r="A49" s="38"/>
      <c r="B49" s="38"/>
      <c r="C49" s="38"/>
      <c r="D49" s="38"/>
      <c r="E49" s="38"/>
      <c r="F49" s="38"/>
      <c r="G49" s="39"/>
      <c r="H49" s="38"/>
      <c r="I49" s="38"/>
    </row>
    <row r="50" customFormat="false" ht="15" hidden="false" customHeight="true" outlineLevel="0" collapsed="false">
      <c r="A50" s="38"/>
      <c r="B50" s="38"/>
      <c r="C50" s="38"/>
      <c r="D50" s="38"/>
      <c r="E50" s="38"/>
      <c r="F50" s="38"/>
      <c r="G50" s="39"/>
      <c r="H50" s="38"/>
      <c r="I50" s="38"/>
    </row>
    <row r="51" customFormat="false" ht="15" hidden="false" customHeight="true" outlineLevel="0" collapsed="false">
      <c r="A51" s="38"/>
      <c r="B51" s="38"/>
      <c r="C51" s="38"/>
      <c r="D51" s="38"/>
      <c r="E51" s="38"/>
      <c r="F51" s="38"/>
      <c r="G51" s="39"/>
      <c r="H51" s="38"/>
      <c r="I51" s="38"/>
    </row>
    <row r="52" customFormat="false" ht="15" hidden="false" customHeight="true" outlineLevel="0" collapsed="false">
      <c r="A52" s="38"/>
      <c r="B52" s="38"/>
      <c r="C52" s="38"/>
      <c r="D52" s="38"/>
      <c r="E52" s="38"/>
      <c r="F52" s="38"/>
      <c r="G52" s="39"/>
      <c r="H52" s="38"/>
      <c r="I52" s="38"/>
    </row>
    <row r="53" customFormat="false" ht="15" hidden="false" customHeight="true" outlineLevel="0" collapsed="false">
      <c r="A53" s="38"/>
      <c r="B53" s="38"/>
      <c r="C53" s="38"/>
      <c r="D53" s="38"/>
      <c r="E53" s="38"/>
      <c r="F53" s="38"/>
      <c r="G53" s="39"/>
      <c r="H53" s="38"/>
      <c r="I53" s="38"/>
    </row>
    <row r="54" customFormat="false" ht="15" hidden="false" customHeight="true" outlineLevel="0" collapsed="false">
      <c r="A54" s="38"/>
      <c r="B54" s="38"/>
      <c r="C54" s="38"/>
      <c r="D54" s="38"/>
      <c r="E54" s="38"/>
      <c r="F54" s="38"/>
      <c r="G54" s="39"/>
      <c r="H54" s="38"/>
      <c r="I54" s="38"/>
    </row>
    <row r="55" customFormat="false" ht="15" hidden="false" customHeight="true" outlineLevel="0" collapsed="false">
      <c r="A55" s="38"/>
      <c r="B55" s="38"/>
      <c r="C55" s="38"/>
      <c r="D55" s="38"/>
      <c r="E55" s="38"/>
      <c r="F55" s="38"/>
      <c r="G55" s="39"/>
      <c r="H55" s="38"/>
      <c r="I55" s="38"/>
    </row>
    <row r="56" customFormat="false" ht="15" hidden="false" customHeight="true" outlineLevel="0" collapsed="false">
      <c r="A56" s="38"/>
      <c r="B56" s="38"/>
      <c r="C56" s="38"/>
      <c r="D56" s="38"/>
      <c r="E56" s="38"/>
      <c r="F56" s="38"/>
      <c r="G56" s="39"/>
      <c r="H56" s="38"/>
      <c r="I56" s="38"/>
    </row>
    <row r="57" customFormat="false" ht="15" hidden="false" customHeight="true" outlineLevel="0" collapsed="false">
      <c r="A57" s="38"/>
      <c r="B57" s="38"/>
      <c r="C57" s="38"/>
      <c r="D57" s="38"/>
      <c r="E57" s="38"/>
      <c r="F57" s="38"/>
      <c r="G57" s="39"/>
      <c r="H57" s="38"/>
      <c r="I57" s="38"/>
    </row>
    <row r="58" customFormat="false" ht="15" hidden="false" customHeight="true" outlineLevel="0" collapsed="false">
      <c r="A58" s="38"/>
      <c r="B58" s="38"/>
      <c r="C58" s="38"/>
      <c r="D58" s="38"/>
      <c r="E58" s="38"/>
      <c r="F58" s="38"/>
      <c r="G58" s="39"/>
      <c r="H58" s="38"/>
      <c r="I58" s="38"/>
    </row>
    <row r="59" customFormat="false" ht="15" hidden="false" customHeight="true" outlineLevel="0" collapsed="false">
      <c r="A59" s="38"/>
      <c r="B59" s="38"/>
      <c r="C59" s="38"/>
      <c r="D59" s="38"/>
      <c r="E59" s="38"/>
      <c r="F59" s="38"/>
      <c r="G59" s="39"/>
      <c r="H59" s="38"/>
      <c r="I59" s="38"/>
    </row>
    <row r="60" customFormat="false" ht="15" hidden="false" customHeight="true" outlineLevel="0" collapsed="false">
      <c r="A60" s="38"/>
      <c r="B60" s="38"/>
      <c r="C60" s="38"/>
      <c r="D60" s="38"/>
      <c r="E60" s="38"/>
      <c r="F60" s="38"/>
      <c r="G60" s="39"/>
      <c r="H60" s="38"/>
      <c r="I60" s="38"/>
    </row>
    <row r="61" customFormat="false" ht="15" hidden="false" customHeight="true" outlineLevel="0" collapsed="false">
      <c r="A61" s="38"/>
      <c r="B61" s="38"/>
      <c r="C61" s="38"/>
      <c r="D61" s="38"/>
      <c r="E61" s="38"/>
      <c r="F61" s="38"/>
      <c r="G61" s="39"/>
      <c r="H61" s="38"/>
      <c r="I61" s="38"/>
    </row>
    <row r="62" customFormat="false" ht="15" hidden="false" customHeight="true" outlineLevel="0" collapsed="false">
      <c r="A62" s="38"/>
      <c r="B62" s="38"/>
      <c r="C62" s="38"/>
      <c r="D62" s="38"/>
      <c r="E62" s="38"/>
      <c r="F62" s="38"/>
      <c r="G62" s="39"/>
      <c r="H62" s="38"/>
      <c r="I62" s="38"/>
    </row>
    <row r="63" customFormat="false" ht="15" hidden="false" customHeight="true" outlineLevel="0" collapsed="false">
      <c r="A63" s="38"/>
      <c r="B63" s="38"/>
      <c r="C63" s="38"/>
      <c r="D63" s="38"/>
      <c r="E63" s="38"/>
      <c r="F63" s="38"/>
      <c r="G63" s="39"/>
      <c r="H63" s="38"/>
      <c r="I63" s="38"/>
    </row>
    <row r="64" customFormat="false" ht="15" hidden="false" customHeight="true" outlineLevel="0" collapsed="false">
      <c r="A64" s="38"/>
      <c r="B64" s="38"/>
      <c r="C64" s="38"/>
      <c r="D64" s="38"/>
      <c r="E64" s="38"/>
      <c r="F64" s="38"/>
      <c r="G64" s="39"/>
      <c r="H64" s="38"/>
      <c r="I64" s="38"/>
    </row>
    <row r="65" customFormat="false" ht="15" hidden="false" customHeight="true" outlineLevel="0" collapsed="false">
      <c r="A65" s="38"/>
      <c r="B65" s="38"/>
      <c r="C65" s="38"/>
      <c r="D65" s="38"/>
      <c r="E65" s="38"/>
      <c r="F65" s="38"/>
      <c r="G65" s="39"/>
      <c r="H65" s="38"/>
      <c r="I65" s="38"/>
    </row>
    <row r="66" customFormat="false" ht="15" hidden="false" customHeight="true" outlineLevel="0" collapsed="false">
      <c r="A66" s="38"/>
      <c r="B66" s="38"/>
      <c r="C66" s="38"/>
      <c r="D66" s="38"/>
      <c r="E66" s="38"/>
      <c r="F66" s="38"/>
      <c r="G66" s="39"/>
      <c r="H66" s="38"/>
      <c r="I66" s="38"/>
    </row>
    <row r="67" customFormat="false" ht="15" hidden="false" customHeight="true" outlineLevel="0" collapsed="false">
      <c r="A67" s="38"/>
      <c r="B67" s="38"/>
      <c r="C67" s="38"/>
      <c r="D67" s="38"/>
      <c r="E67" s="38"/>
      <c r="F67" s="38"/>
      <c r="G67" s="39"/>
      <c r="H67" s="38"/>
      <c r="I67" s="38"/>
    </row>
    <row r="68" customFormat="false" ht="15" hidden="false" customHeight="true" outlineLevel="0" collapsed="false">
      <c r="A68" s="38"/>
      <c r="B68" s="38"/>
      <c r="C68" s="38"/>
      <c r="D68" s="38"/>
      <c r="E68" s="38"/>
      <c r="F68" s="38"/>
      <c r="G68" s="39"/>
      <c r="H68" s="38"/>
      <c r="I68" s="38"/>
    </row>
    <row r="69" customFormat="false" ht="15" hidden="false" customHeight="true" outlineLevel="0" collapsed="false">
      <c r="A69" s="38"/>
      <c r="B69" s="38"/>
      <c r="C69" s="38"/>
      <c r="D69" s="38"/>
      <c r="E69" s="38"/>
      <c r="F69" s="38"/>
      <c r="G69" s="39"/>
      <c r="H69" s="38"/>
      <c r="I69" s="38"/>
    </row>
    <row r="70" customFormat="false" ht="15" hidden="false" customHeight="true" outlineLevel="0" collapsed="false">
      <c r="A70" s="38"/>
      <c r="B70" s="38"/>
      <c r="C70" s="38"/>
      <c r="D70" s="38"/>
      <c r="E70" s="38"/>
      <c r="F70" s="38"/>
      <c r="G70" s="39"/>
      <c r="H70" s="38"/>
      <c r="I70" s="38"/>
    </row>
    <row r="71" customFormat="false" ht="15" hidden="false" customHeight="true" outlineLevel="0" collapsed="false">
      <c r="A71" s="38"/>
      <c r="B71" s="38"/>
      <c r="C71" s="38"/>
      <c r="D71" s="38"/>
      <c r="E71" s="38"/>
      <c r="F71" s="38"/>
      <c r="G71" s="39"/>
      <c r="H71" s="38"/>
      <c r="I71" s="38"/>
    </row>
    <row r="72" customFormat="false" ht="15" hidden="false" customHeight="true" outlineLevel="0" collapsed="false">
      <c r="A72" s="38"/>
      <c r="B72" s="38"/>
      <c r="C72" s="38"/>
      <c r="D72" s="38"/>
      <c r="E72" s="38"/>
      <c r="F72" s="38"/>
      <c r="G72" s="39"/>
      <c r="H72" s="38"/>
      <c r="I72" s="38"/>
    </row>
    <row r="73" customFormat="false" ht="15" hidden="false" customHeight="true" outlineLevel="0" collapsed="false">
      <c r="A73" s="38"/>
      <c r="B73" s="38"/>
      <c r="C73" s="38"/>
      <c r="D73" s="38"/>
      <c r="E73" s="38"/>
      <c r="F73" s="38"/>
      <c r="G73" s="39"/>
      <c r="H73" s="38"/>
      <c r="I73" s="38"/>
    </row>
    <row r="74" customFormat="false" ht="15" hidden="false" customHeight="true" outlineLevel="0" collapsed="false">
      <c r="A74" s="38"/>
      <c r="B74" s="38"/>
      <c r="C74" s="38"/>
      <c r="D74" s="38"/>
      <c r="E74" s="38"/>
      <c r="F74" s="38"/>
      <c r="G74" s="39"/>
      <c r="H74" s="38"/>
      <c r="I74" s="38"/>
    </row>
    <row r="75" customFormat="false" ht="15" hidden="false" customHeight="true" outlineLevel="0" collapsed="false">
      <c r="A75" s="38"/>
      <c r="B75" s="38"/>
      <c r="C75" s="38"/>
      <c r="D75" s="38"/>
      <c r="E75" s="38"/>
      <c r="F75" s="38"/>
      <c r="G75" s="39"/>
      <c r="H75" s="38"/>
      <c r="I75" s="38"/>
    </row>
    <row r="76" customFormat="false" ht="15" hidden="false" customHeight="true" outlineLevel="0" collapsed="false">
      <c r="A76" s="38"/>
      <c r="B76" s="38"/>
      <c r="C76" s="38"/>
      <c r="D76" s="38"/>
      <c r="E76" s="38"/>
      <c r="F76" s="38"/>
      <c r="G76" s="39"/>
      <c r="H76" s="38"/>
      <c r="I76" s="38"/>
    </row>
    <row r="77" customFormat="false" ht="15" hidden="false" customHeight="true" outlineLevel="0" collapsed="false">
      <c r="A77" s="38"/>
      <c r="B77" s="38"/>
      <c r="C77" s="38"/>
      <c r="D77" s="38"/>
      <c r="E77" s="38"/>
      <c r="F77" s="38"/>
      <c r="G77" s="39"/>
      <c r="H77" s="38"/>
      <c r="I77" s="38"/>
    </row>
    <row r="78" customFormat="false" ht="15" hidden="false" customHeight="true" outlineLevel="0" collapsed="false">
      <c r="A78" s="38"/>
      <c r="B78" s="38"/>
      <c r="C78" s="38"/>
      <c r="D78" s="38"/>
      <c r="E78" s="38"/>
      <c r="F78" s="38"/>
      <c r="G78" s="39"/>
      <c r="H78" s="38"/>
      <c r="I78" s="38"/>
    </row>
    <row r="79" customFormat="false" ht="15" hidden="false" customHeight="true" outlineLevel="0" collapsed="false">
      <c r="A79" s="38"/>
      <c r="B79" s="38"/>
      <c r="C79" s="38"/>
      <c r="D79" s="38"/>
      <c r="E79" s="38"/>
      <c r="F79" s="38"/>
      <c r="G79" s="39"/>
      <c r="H79" s="38"/>
      <c r="I79" s="38"/>
    </row>
    <row r="80" customFormat="false" ht="15" hidden="false" customHeight="true" outlineLevel="0" collapsed="false">
      <c r="A80" s="38"/>
      <c r="B80" s="38"/>
      <c r="C80" s="38"/>
      <c r="D80" s="38"/>
      <c r="E80" s="38"/>
      <c r="F80" s="38"/>
      <c r="G80" s="39"/>
      <c r="H80" s="38"/>
      <c r="I80" s="38"/>
    </row>
    <row r="81" customFormat="false" ht="15" hidden="false" customHeight="true" outlineLevel="0" collapsed="false">
      <c r="A81" s="38"/>
      <c r="B81" s="38"/>
      <c r="C81" s="38"/>
      <c r="D81" s="38"/>
      <c r="E81" s="38"/>
      <c r="F81" s="38"/>
      <c r="G81" s="39"/>
      <c r="H81" s="38"/>
      <c r="I81" s="38"/>
    </row>
    <row r="82" customFormat="false" ht="15" hidden="false" customHeight="true" outlineLevel="0" collapsed="false">
      <c r="A82" s="38"/>
      <c r="B82" s="38"/>
      <c r="C82" s="38"/>
      <c r="D82" s="38"/>
      <c r="E82" s="38"/>
      <c r="F82" s="38"/>
      <c r="G82" s="39"/>
      <c r="H82" s="38"/>
      <c r="I82" s="38"/>
    </row>
    <row r="83" customFormat="false" ht="15" hidden="false" customHeight="true" outlineLevel="0" collapsed="false">
      <c r="A83" s="38"/>
      <c r="B83" s="38"/>
      <c r="C83" s="38"/>
      <c r="D83" s="38"/>
      <c r="E83" s="38"/>
      <c r="F83" s="38"/>
      <c r="G83" s="39"/>
      <c r="H83" s="38"/>
      <c r="I83" s="38"/>
    </row>
    <row r="84" customFormat="false" ht="15" hidden="false" customHeight="true" outlineLevel="0" collapsed="false">
      <c r="A84" s="38"/>
      <c r="B84" s="38"/>
      <c r="C84" s="38"/>
      <c r="D84" s="38"/>
      <c r="E84" s="38"/>
      <c r="F84" s="38"/>
      <c r="G84" s="39"/>
      <c r="H84" s="38"/>
      <c r="I84" s="38"/>
    </row>
    <row r="85" customFormat="false" ht="15" hidden="false" customHeight="true" outlineLevel="0" collapsed="false">
      <c r="A85" s="38"/>
      <c r="B85" s="38"/>
      <c r="C85" s="38"/>
      <c r="D85" s="38"/>
      <c r="E85" s="38"/>
      <c r="F85" s="38"/>
      <c r="G85" s="39"/>
      <c r="H85" s="38"/>
      <c r="I85" s="38"/>
    </row>
    <row r="86" customFormat="false" ht="15" hidden="false" customHeight="true" outlineLevel="0" collapsed="false">
      <c r="A86" s="38"/>
      <c r="B86" s="38"/>
      <c r="C86" s="38"/>
      <c r="D86" s="38"/>
      <c r="E86" s="38"/>
      <c r="F86" s="38"/>
      <c r="G86" s="39"/>
      <c r="H86" s="38"/>
      <c r="I86" s="38"/>
    </row>
    <row r="87" customFormat="false" ht="15" hidden="false" customHeight="true" outlineLevel="0" collapsed="false">
      <c r="A87" s="38"/>
      <c r="B87" s="38"/>
      <c r="C87" s="38"/>
      <c r="D87" s="38"/>
      <c r="E87" s="38"/>
      <c r="F87" s="38"/>
      <c r="G87" s="39"/>
      <c r="H87" s="38"/>
      <c r="I87" s="38"/>
    </row>
    <row r="88" customFormat="false" ht="15" hidden="false" customHeight="true" outlineLevel="0" collapsed="false">
      <c r="A88" s="38"/>
      <c r="B88" s="38"/>
      <c r="C88" s="38"/>
      <c r="D88" s="38"/>
      <c r="E88" s="38"/>
      <c r="F88" s="38"/>
      <c r="G88" s="39"/>
      <c r="H88" s="38"/>
      <c r="I88" s="38"/>
    </row>
    <row r="89" customFormat="false" ht="15" hidden="false" customHeight="true" outlineLevel="0" collapsed="false">
      <c r="A89" s="38"/>
      <c r="B89" s="38"/>
      <c r="C89" s="38"/>
      <c r="D89" s="38"/>
      <c r="E89" s="38"/>
      <c r="F89" s="38"/>
      <c r="G89" s="39"/>
      <c r="H89" s="38"/>
      <c r="I89" s="38"/>
    </row>
    <row r="90" customFormat="false" ht="15" hidden="false" customHeight="true" outlineLevel="0" collapsed="false">
      <c r="A90" s="38"/>
      <c r="B90" s="38"/>
      <c r="C90" s="38"/>
      <c r="D90" s="38"/>
      <c r="E90" s="38"/>
      <c r="F90" s="38"/>
      <c r="G90" s="39"/>
      <c r="H90" s="38"/>
      <c r="I90" s="38"/>
    </row>
    <row r="91" customFormat="false" ht="15" hidden="false" customHeight="true" outlineLevel="0" collapsed="false">
      <c r="A91" s="38"/>
      <c r="B91" s="38"/>
      <c r="C91" s="38"/>
      <c r="D91" s="38"/>
      <c r="E91" s="38"/>
      <c r="F91" s="38"/>
      <c r="G91" s="39"/>
      <c r="H91" s="38"/>
      <c r="I91" s="38"/>
    </row>
    <row r="92" customFormat="false" ht="15" hidden="false" customHeight="true" outlineLevel="0" collapsed="false">
      <c r="A92" s="38"/>
      <c r="B92" s="38"/>
      <c r="C92" s="38"/>
      <c r="D92" s="38"/>
      <c r="E92" s="38"/>
      <c r="F92" s="38"/>
      <c r="G92" s="39"/>
      <c r="H92" s="38"/>
      <c r="I92" s="38"/>
    </row>
    <row r="93" customFormat="false" ht="15" hidden="false" customHeight="true" outlineLevel="0" collapsed="false">
      <c r="A93" s="38"/>
      <c r="B93" s="38"/>
      <c r="C93" s="38"/>
      <c r="D93" s="38"/>
      <c r="E93" s="38"/>
      <c r="F93" s="38"/>
      <c r="G93" s="39"/>
      <c r="H93" s="38"/>
      <c r="I93" s="38"/>
    </row>
    <row r="94" customFormat="false" ht="15" hidden="false" customHeight="true" outlineLevel="0" collapsed="false">
      <c r="A94" s="38"/>
      <c r="B94" s="38"/>
      <c r="C94" s="38"/>
      <c r="D94" s="38"/>
      <c r="E94" s="38"/>
      <c r="F94" s="38"/>
      <c r="G94" s="39"/>
      <c r="H94" s="38"/>
      <c r="I94" s="38"/>
    </row>
    <row r="95" customFormat="false" ht="15" hidden="false" customHeight="true" outlineLevel="0" collapsed="false">
      <c r="A95" s="38"/>
      <c r="B95" s="38"/>
      <c r="C95" s="38"/>
      <c r="D95" s="38"/>
      <c r="E95" s="38"/>
      <c r="F95" s="38"/>
      <c r="G95" s="39"/>
      <c r="H95" s="38"/>
      <c r="I95" s="38"/>
    </row>
    <row r="96" customFormat="false" ht="15" hidden="false" customHeight="true" outlineLevel="0" collapsed="false">
      <c r="A96" s="38"/>
      <c r="B96" s="38"/>
      <c r="C96" s="38"/>
      <c r="D96" s="38"/>
      <c r="E96" s="38"/>
      <c r="F96" s="38"/>
      <c r="G96" s="39"/>
      <c r="H96" s="38"/>
      <c r="I96" s="38"/>
    </row>
    <row r="97" customFormat="false" ht="15" hidden="false" customHeight="true" outlineLevel="0" collapsed="false">
      <c r="A97" s="38"/>
      <c r="B97" s="38"/>
      <c r="C97" s="38"/>
      <c r="D97" s="38"/>
      <c r="E97" s="38"/>
      <c r="F97" s="38"/>
      <c r="G97" s="39"/>
      <c r="H97" s="38"/>
      <c r="I97" s="38"/>
    </row>
    <row r="98" customFormat="false" ht="15" hidden="false" customHeight="true" outlineLevel="0" collapsed="false">
      <c r="A98" s="38"/>
      <c r="B98" s="38"/>
      <c r="C98" s="38"/>
      <c r="D98" s="38"/>
      <c r="E98" s="38"/>
      <c r="F98" s="38"/>
      <c r="G98" s="39"/>
      <c r="H98" s="38"/>
      <c r="I98" s="38"/>
    </row>
    <row r="99" customFormat="false" ht="15" hidden="false" customHeight="true" outlineLevel="0" collapsed="false">
      <c r="A99" s="38"/>
      <c r="B99" s="38"/>
      <c r="C99" s="38"/>
      <c r="D99" s="38"/>
      <c r="E99" s="38"/>
      <c r="F99" s="38"/>
      <c r="G99" s="39"/>
      <c r="H99" s="38"/>
      <c r="I99" s="38"/>
    </row>
    <row r="100" customFormat="false" ht="15" hidden="false" customHeight="true" outlineLevel="0" collapsed="false">
      <c r="A100" s="38"/>
      <c r="B100" s="38"/>
      <c r="C100" s="38"/>
      <c r="D100" s="38"/>
      <c r="E100" s="38"/>
      <c r="F100" s="38"/>
      <c r="G100" s="39"/>
      <c r="H100" s="38"/>
      <c r="I100" s="38"/>
    </row>
    <row r="101" customFormat="false" ht="15" hidden="false" customHeight="true" outlineLevel="0" collapsed="false">
      <c r="A101" s="38"/>
      <c r="B101" s="38"/>
      <c r="C101" s="38"/>
      <c r="D101" s="38"/>
      <c r="E101" s="38"/>
      <c r="F101" s="38"/>
      <c r="G101" s="39"/>
      <c r="H101" s="38"/>
      <c r="I101" s="38"/>
    </row>
    <row r="102" customFormat="false" ht="15" hidden="false" customHeight="true" outlineLevel="0" collapsed="false">
      <c r="A102" s="38"/>
      <c r="B102" s="38"/>
      <c r="C102" s="38"/>
      <c r="D102" s="38"/>
      <c r="E102" s="38"/>
      <c r="F102" s="38"/>
      <c r="G102" s="39"/>
      <c r="H102" s="38"/>
      <c r="I102" s="38"/>
    </row>
    <row r="103" customFormat="false" ht="15" hidden="false" customHeight="true" outlineLevel="0" collapsed="false">
      <c r="A103" s="38"/>
      <c r="B103" s="38"/>
      <c r="C103" s="38"/>
      <c r="D103" s="38"/>
      <c r="E103" s="38"/>
      <c r="F103" s="38"/>
      <c r="G103" s="39"/>
      <c r="H103" s="38"/>
      <c r="I103" s="38"/>
    </row>
    <row r="104" customFormat="false" ht="15" hidden="false" customHeight="true" outlineLevel="0" collapsed="false">
      <c r="A104" s="38"/>
      <c r="B104" s="38"/>
      <c r="C104" s="38"/>
      <c r="D104" s="38"/>
      <c r="E104" s="38"/>
      <c r="F104" s="38"/>
      <c r="G104" s="39"/>
      <c r="H104" s="38"/>
      <c r="I104" s="38"/>
    </row>
    <row r="105" customFormat="false" ht="15" hidden="false" customHeight="true" outlineLevel="0" collapsed="false">
      <c r="A105" s="38"/>
      <c r="B105" s="38"/>
      <c r="C105" s="38"/>
      <c r="D105" s="38"/>
      <c r="E105" s="38"/>
      <c r="F105" s="38"/>
      <c r="G105" s="39"/>
      <c r="H105" s="38"/>
      <c r="I105" s="38"/>
    </row>
    <row r="106" customFormat="false" ht="15" hidden="false" customHeight="true" outlineLevel="0" collapsed="false">
      <c r="A106" s="38"/>
      <c r="B106" s="38"/>
      <c r="C106" s="38"/>
      <c r="D106" s="38"/>
      <c r="E106" s="38"/>
      <c r="F106" s="38"/>
      <c r="G106" s="39"/>
      <c r="H106" s="38"/>
      <c r="I106" s="38"/>
    </row>
    <row r="107" customFormat="false" ht="15" hidden="false" customHeight="true" outlineLevel="0" collapsed="false">
      <c r="A107" s="38"/>
      <c r="B107" s="38"/>
      <c r="C107" s="38"/>
      <c r="D107" s="38"/>
      <c r="E107" s="38"/>
      <c r="F107" s="38"/>
      <c r="G107" s="39"/>
      <c r="H107" s="38"/>
      <c r="I107" s="38"/>
    </row>
    <row r="108" customFormat="false" ht="15" hidden="false" customHeight="true" outlineLevel="0" collapsed="false">
      <c r="A108" s="38"/>
      <c r="B108" s="38"/>
      <c r="C108" s="38"/>
      <c r="D108" s="38"/>
      <c r="E108" s="38"/>
      <c r="F108" s="38"/>
      <c r="G108" s="39"/>
      <c r="H108" s="38"/>
      <c r="I108" s="38"/>
    </row>
    <row r="109" customFormat="false" ht="15" hidden="false" customHeight="true" outlineLevel="0" collapsed="false">
      <c r="A109" s="38"/>
      <c r="B109" s="38"/>
      <c r="C109" s="38"/>
      <c r="D109" s="38"/>
      <c r="E109" s="38"/>
      <c r="F109" s="38"/>
      <c r="G109" s="39"/>
      <c r="H109" s="38"/>
      <c r="I109" s="38"/>
    </row>
    <row r="110" customFormat="false" ht="15" hidden="false" customHeight="true" outlineLevel="0" collapsed="false">
      <c r="A110" s="38"/>
      <c r="B110" s="38"/>
      <c r="C110" s="38"/>
      <c r="D110" s="38"/>
      <c r="E110" s="38"/>
      <c r="F110" s="38"/>
      <c r="G110" s="39"/>
      <c r="H110" s="38"/>
      <c r="I110" s="38"/>
    </row>
    <row r="111" customFormat="false" ht="15" hidden="false" customHeight="true" outlineLevel="0" collapsed="false">
      <c r="A111" s="38"/>
      <c r="B111" s="38"/>
      <c r="C111" s="38"/>
      <c r="D111" s="38"/>
      <c r="E111" s="38"/>
      <c r="F111" s="38"/>
      <c r="G111" s="39"/>
      <c r="H111" s="38"/>
      <c r="I111" s="38"/>
    </row>
    <row r="112" customFormat="false" ht="15" hidden="false" customHeight="true" outlineLevel="0" collapsed="false">
      <c r="A112" s="38"/>
      <c r="B112" s="38"/>
      <c r="C112" s="38"/>
      <c r="D112" s="38"/>
      <c r="E112" s="38"/>
      <c r="F112" s="38"/>
      <c r="G112" s="39"/>
      <c r="H112" s="38"/>
      <c r="I112" s="38"/>
    </row>
    <row r="113" customFormat="false" ht="15" hidden="false" customHeight="true" outlineLevel="0" collapsed="false">
      <c r="A113" s="38"/>
      <c r="B113" s="38"/>
      <c r="C113" s="38"/>
      <c r="D113" s="38"/>
      <c r="E113" s="38"/>
      <c r="F113" s="38"/>
      <c r="G113" s="39"/>
      <c r="H113" s="38"/>
      <c r="I113" s="38"/>
    </row>
    <row r="114" customFormat="false" ht="15" hidden="false" customHeight="true" outlineLevel="0" collapsed="false">
      <c r="A114" s="38"/>
      <c r="B114" s="38"/>
      <c r="C114" s="38"/>
      <c r="D114" s="38"/>
      <c r="E114" s="38"/>
      <c r="F114" s="38"/>
      <c r="G114" s="39"/>
      <c r="H114" s="38"/>
      <c r="I114" s="38"/>
    </row>
    <row r="115" customFormat="false" ht="15" hidden="false" customHeight="true" outlineLevel="0" collapsed="false">
      <c r="A115" s="38"/>
      <c r="B115" s="38"/>
      <c r="C115" s="38"/>
      <c r="D115" s="38"/>
      <c r="E115" s="38"/>
      <c r="F115" s="38"/>
      <c r="G115" s="39"/>
      <c r="H115" s="38"/>
      <c r="I115" s="38"/>
    </row>
    <row r="116" customFormat="false" ht="15" hidden="false" customHeight="true" outlineLevel="0" collapsed="false">
      <c r="A116" s="38"/>
      <c r="B116" s="38"/>
      <c r="C116" s="38"/>
      <c r="D116" s="38"/>
      <c r="E116" s="38"/>
      <c r="F116" s="38"/>
      <c r="G116" s="39"/>
      <c r="H116" s="38"/>
      <c r="I116" s="38"/>
    </row>
    <row r="117" customFormat="false" ht="15" hidden="false" customHeight="true" outlineLevel="0" collapsed="false">
      <c r="A117" s="38"/>
      <c r="B117" s="38"/>
      <c r="C117" s="38"/>
      <c r="D117" s="38"/>
      <c r="E117" s="38"/>
      <c r="F117" s="38"/>
      <c r="G117" s="39"/>
      <c r="H117" s="38"/>
      <c r="I117" s="38"/>
    </row>
    <row r="118" customFormat="false" ht="15" hidden="false" customHeight="true" outlineLevel="0" collapsed="false">
      <c r="A118" s="38"/>
      <c r="B118" s="38"/>
      <c r="C118" s="38"/>
      <c r="D118" s="38"/>
      <c r="E118" s="38"/>
      <c r="F118" s="38"/>
      <c r="G118" s="39"/>
      <c r="H118" s="38"/>
      <c r="I118" s="38"/>
    </row>
    <row r="119" customFormat="false" ht="15" hidden="false" customHeight="true" outlineLevel="0" collapsed="false">
      <c r="A119" s="38"/>
      <c r="B119" s="38"/>
      <c r="C119" s="38"/>
      <c r="D119" s="38"/>
      <c r="E119" s="38"/>
      <c r="F119" s="38"/>
      <c r="G119" s="39"/>
      <c r="H119" s="38"/>
      <c r="I119" s="38"/>
    </row>
    <row r="120" customFormat="false" ht="15" hidden="false" customHeight="true" outlineLevel="0" collapsed="false">
      <c r="A120" s="38"/>
      <c r="B120" s="38"/>
      <c r="C120" s="38"/>
      <c r="D120" s="38"/>
      <c r="E120" s="38"/>
      <c r="F120" s="38"/>
      <c r="G120" s="39"/>
      <c r="H120" s="38"/>
      <c r="I120" s="38"/>
    </row>
    <row r="121" customFormat="false" ht="15" hidden="false" customHeight="true" outlineLevel="0" collapsed="false">
      <c r="A121" s="38"/>
      <c r="B121" s="38"/>
      <c r="C121" s="38"/>
      <c r="D121" s="38"/>
      <c r="E121" s="38"/>
      <c r="F121" s="38"/>
      <c r="G121" s="39"/>
      <c r="H121" s="38"/>
      <c r="I121" s="38"/>
    </row>
    <row r="122" customFormat="false" ht="15" hidden="false" customHeight="true" outlineLevel="0" collapsed="false">
      <c r="A122" s="38"/>
      <c r="B122" s="38"/>
      <c r="C122" s="38"/>
      <c r="D122" s="38"/>
      <c r="E122" s="38"/>
      <c r="F122" s="38"/>
      <c r="G122" s="39"/>
      <c r="H122" s="38"/>
      <c r="I122" s="38"/>
    </row>
    <row r="123" customFormat="false" ht="15" hidden="false" customHeight="true" outlineLevel="0" collapsed="false">
      <c r="A123" s="38"/>
      <c r="B123" s="38"/>
      <c r="C123" s="38"/>
      <c r="D123" s="38"/>
      <c r="E123" s="38"/>
      <c r="F123" s="38"/>
      <c r="G123" s="39"/>
      <c r="H123" s="38"/>
      <c r="I123" s="38"/>
    </row>
    <row r="124" customFormat="false" ht="15" hidden="false" customHeight="true" outlineLevel="0" collapsed="false">
      <c r="A124" s="38"/>
      <c r="B124" s="38"/>
      <c r="C124" s="38"/>
      <c r="D124" s="38"/>
      <c r="E124" s="38"/>
      <c r="F124" s="38"/>
      <c r="G124" s="39"/>
      <c r="H124" s="38"/>
      <c r="I124" s="38"/>
    </row>
    <row r="125" customFormat="false" ht="15" hidden="false" customHeight="true" outlineLevel="0" collapsed="false">
      <c r="A125" s="38"/>
      <c r="B125" s="38"/>
      <c r="C125" s="38"/>
      <c r="D125" s="38"/>
      <c r="E125" s="38"/>
      <c r="F125" s="38"/>
      <c r="G125" s="39"/>
      <c r="H125" s="38"/>
      <c r="I125" s="38"/>
    </row>
    <row r="126" customFormat="false" ht="15" hidden="false" customHeight="true" outlineLevel="0" collapsed="false">
      <c r="A126" s="38"/>
      <c r="B126" s="38"/>
      <c r="C126" s="38"/>
      <c r="D126" s="38"/>
      <c r="E126" s="38"/>
      <c r="F126" s="38"/>
      <c r="G126" s="39"/>
      <c r="H126" s="38"/>
      <c r="I126" s="38"/>
    </row>
    <row r="127" customFormat="false" ht="15" hidden="false" customHeight="true" outlineLevel="0" collapsed="false">
      <c r="A127" s="38"/>
      <c r="B127" s="38"/>
      <c r="C127" s="38"/>
      <c r="D127" s="38"/>
      <c r="E127" s="38"/>
      <c r="F127" s="38"/>
      <c r="G127" s="39"/>
      <c r="H127" s="38"/>
      <c r="I127" s="38"/>
    </row>
    <row r="128" customFormat="false" ht="15" hidden="false" customHeight="true" outlineLevel="0" collapsed="false">
      <c r="A128" s="38"/>
      <c r="B128" s="38"/>
      <c r="C128" s="38"/>
      <c r="D128" s="38"/>
      <c r="E128" s="38"/>
      <c r="F128" s="38"/>
      <c r="G128" s="39"/>
      <c r="H128" s="38"/>
      <c r="I128" s="38"/>
    </row>
    <row r="129" customFormat="false" ht="15" hidden="false" customHeight="true" outlineLevel="0" collapsed="false">
      <c r="A129" s="38"/>
      <c r="B129" s="38"/>
      <c r="C129" s="38"/>
      <c r="D129" s="38"/>
      <c r="E129" s="38"/>
      <c r="F129" s="38"/>
      <c r="G129" s="39"/>
      <c r="H129" s="38"/>
      <c r="I129" s="38"/>
    </row>
    <row r="130" customFormat="false" ht="15" hidden="false" customHeight="true" outlineLevel="0" collapsed="false">
      <c r="A130" s="38"/>
      <c r="B130" s="38"/>
      <c r="C130" s="38"/>
      <c r="D130" s="38"/>
      <c r="E130" s="38"/>
      <c r="F130" s="38"/>
      <c r="G130" s="39"/>
      <c r="H130" s="38"/>
      <c r="I130" s="38"/>
    </row>
    <row r="131" customFormat="false" ht="15" hidden="false" customHeight="true" outlineLevel="0" collapsed="false">
      <c r="A131" s="38"/>
      <c r="B131" s="38"/>
      <c r="C131" s="38"/>
      <c r="D131" s="38"/>
      <c r="E131" s="38"/>
      <c r="F131" s="38"/>
      <c r="G131" s="39"/>
      <c r="H131" s="38"/>
      <c r="I131" s="38"/>
    </row>
    <row r="132" customFormat="false" ht="15" hidden="false" customHeight="true" outlineLevel="0" collapsed="false">
      <c r="A132" s="38"/>
      <c r="B132" s="38"/>
      <c r="C132" s="38"/>
      <c r="D132" s="38"/>
      <c r="E132" s="38"/>
      <c r="F132" s="38"/>
      <c r="G132" s="39"/>
      <c r="H132" s="38"/>
      <c r="I132" s="38"/>
    </row>
    <row r="133" customFormat="false" ht="15" hidden="false" customHeight="true" outlineLevel="0" collapsed="false">
      <c r="A133" s="38"/>
      <c r="B133" s="38"/>
      <c r="C133" s="38"/>
      <c r="D133" s="38"/>
      <c r="E133" s="38"/>
      <c r="F133" s="38"/>
      <c r="G133" s="39"/>
      <c r="H133" s="38"/>
      <c r="I133" s="38"/>
    </row>
    <row r="134" customFormat="false" ht="15" hidden="false" customHeight="true" outlineLevel="0" collapsed="false">
      <c r="A134" s="38"/>
      <c r="B134" s="38"/>
      <c r="C134" s="38"/>
      <c r="D134" s="38"/>
      <c r="E134" s="38"/>
      <c r="F134" s="38"/>
      <c r="G134" s="39"/>
      <c r="H134" s="38"/>
      <c r="I134" s="38"/>
    </row>
    <row r="135" customFormat="false" ht="15" hidden="false" customHeight="true" outlineLevel="0" collapsed="false">
      <c r="A135" s="38"/>
      <c r="B135" s="38"/>
      <c r="C135" s="38"/>
      <c r="D135" s="38"/>
      <c r="E135" s="38"/>
      <c r="F135" s="38"/>
      <c r="G135" s="39"/>
      <c r="H135" s="38"/>
      <c r="I135" s="38"/>
    </row>
    <row r="136" customFormat="false" ht="15" hidden="false" customHeight="true" outlineLevel="0" collapsed="false">
      <c r="A136" s="38"/>
      <c r="B136" s="38"/>
      <c r="C136" s="38"/>
      <c r="D136" s="38"/>
      <c r="E136" s="38"/>
      <c r="F136" s="38"/>
      <c r="G136" s="39"/>
      <c r="H136" s="38"/>
      <c r="I136" s="38"/>
    </row>
    <row r="137" customFormat="false" ht="15" hidden="false" customHeight="true" outlineLevel="0" collapsed="false">
      <c r="A137" s="38"/>
      <c r="B137" s="38"/>
      <c r="C137" s="38"/>
      <c r="D137" s="38"/>
      <c r="E137" s="38"/>
      <c r="F137" s="38"/>
      <c r="G137" s="39"/>
      <c r="H137" s="38"/>
      <c r="I137" s="38"/>
    </row>
    <row r="138" customFormat="false" ht="15" hidden="false" customHeight="true" outlineLevel="0" collapsed="false">
      <c r="A138" s="38"/>
      <c r="B138" s="38"/>
      <c r="C138" s="38"/>
      <c r="D138" s="38"/>
      <c r="E138" s="38"/>
      <c r="F138" s="38"/>
      <c r="G138" s="39"/>
      <c r="H138" s="38"/>
      <c r="I138" s="38"/>
    </row>
    <row r="139" customFormat="false" ht="15" hidden="false" customHeight="true" outlineLevel="0" collapsed="false">
      <c r="A139" s="38"/>
      <c r="B139" s="38"/>
      <c r="C139" s="38"/>
      <c r="D139" s="38"/>
      <c r="E139" s="38"/>
      <c r="F139" s="38"/>
      <c r="G139" s="39"/>
      <c r="H139" s="38"/>
      <c r="I139" s="38"/>
    </row>
    <row r="140" customFormat="false" ht="15" hidden="false" customHeight="true" outlineLevel="0" collapsed="false">
      <c r="A140" s="38"/>
      <c r="B140" s="38"/>
      <c r="C140" s="38"/>
      <c r="D140" s="38"/>
      <c r="E140" s="38"/>
      <c r="F140" s="38"/>
      <c r="G140" s="39"/>
      <c r="H140" s="38"/>
      <c r="I140" s="38"/>
    </row>
    <row r="141" customFormat="false" ht="15" hidden="false" customHeight="true" outlineLevel="0" collapsed="false">
      <c r="A141" s="38"/>
      <c r="B141" s="38"/>
      <c r="C141" s="38"/>
      <c r="D141" s="38"/>
      <c r="E141" s="38"/>
      <c r="F141" s="38"/>
      <c r="G141" s="39"/>
      <c r="H141" s="38"/>
      <c r="I141" s="38"/>
    </row>
    <row r="142" customFormat="false" ht="15" hidden="false" customHeight="true" outlineLevel="0" collapsed="false">
      <c r="A142" s="38"/>
      <c r="B142" s="38"/>
      <c r="C142" s="38"/>
      <c r="D142" s="38"/>
      <c r="E142" s="38"/>
      <c r="F142" s="38"/>
      <c r="G142" s="39"/>
      <c r="H142" s="38"/>
      <c r="I142" s="38"/>
    </row>
    <row r="143" customFormat="false" ht="15" hidden="false" customHeight="true" outlineLevel="0" collapsed="false">
      <c r="A143" s="38"/>
      <c r="B143" s="38"/>
      <c r="C143" s="38"/>
      <c r="D143" s="38"/>
      <c r="E143" s="38"/>
      <c r="F143" s="38"/>
      <c r="G143" s="39"/>
      <c r="H143" s="38"/>
      <c r="I143" s="38"/>
    </row>
    <row r="144" customFormat="false" ht="15" hidden="false" customHeight="true" outlineLevel="0" collapsed="false">
      <c r="A144" s="38"/>
      <c r="B144" s="38"/>
      <c r="C144" s="38"/>
      <c r="D144" s="38"/>
      <c r="E144" s="38"/>
      <c r="F144" s="38"/>
      <c r="G144" s="39"/>
      <c r="H144" s="38"/>
      <c r="I144" s="38"/>
    </row>
    <row r="145" customFormat="false" ht="15" hidden="false" customHeight="true" outlineLevel="0" collapsed="false">
      <c r="A145" s="38"/>
      <c r="B145" s="38"/>
      <c r="C145" s="38"/>
      <c r="D145" s="38"/>
      <c r="E145" s="38"/>
      <c r="F145" s="38"/>
      <c r="G145" s="39"/>
      <c r="H145" s="38"/>
      <c r="I145" s="38"/>
    </row>
    <row r="146" customFormat="false" ht="15" hidden="false" customHeight="true" outlineLevel="0" collapsed="false">
      <c r="A146" s="38"/>
      <c r="B146" s="38"/>
      <c r="C146" s="38"/>
      <c r="D146" s="38"/>
      <c r="E146" s="38"/>
      <c r="F146" s="38"/>
      <c r="G146" s="39"/>
      <c r="H146" s="38"/>
      <c r="I146" s="38"/>
    </row>
    <row r="147" customFormat="false" ht="15" hidden="false" customHeight="true" outlineLevel="0" collapsed="false">
      <c r="A147" s="38"/>
      <c r="B147" s="38"/>
      <c r="C147" s="38"/>
      <c r="D147" s="38"/>
      <c r="E147" s="38"/>
      <c r="F147" s="38"/>
      <c r="G147" s="39"/>
      <c r="H147" s="38"/>
      <c r="I147" s="38"/>
    </row>
    <row r="148" customFormat="false" ht="15" hidden="false" customHeight="true" outlineLevel="0" collapsed="false">
      <c r="A148" s="38"/>
      <c r="B148" s="38"/>
      <c r="C148" s="38"/>
      <c r="D148" s="38"/>
      <c r="E148" s="38"/>
      <c r="F148" s="38"/>
      <c r="G148" s="39"/>
      <c r="H148" s="38"/>
      <c r="I148" s="38"/>
    </row>
    <row r="149" customFormat="false" ht="15" hidden="false" customHeight="true" outlineLevel="0" collapsed="false">
      <c r="A149" s="38"/>
      <c r="B149" s="38"/>
      <c r="C149" s="38"/>
      <c r="D149" s="38"/>
      <c r="E149" s="38"/>
      <c r="F149" s="38"/>
      <c r="G149" s="39"/>
      <c r="H149" s="38"/>
      <c r="I149" s="38"/>
    </row>
    <row r="150" customFormat="false" ht="15" hidden="false" customHeight="true" outlineLevel="0" collapsed="false">
      <c r="A150" s="38"/>
      <c r="B150" s="38"/>
      <c r="C150" s="38"/>
      <c r="D150" s="38"/>
      <c r="E150" s="38"/>
      <c r="F150" s="38"/>
      <c r="G150" s="39"/>
      <c r="H150" s="38"/>
      <c r="I150" s="38"/>
    </row>
    <row r="151" customFormat="false" ht="15" hidden="false" customHeight="true" outlineLevel="0" collapsed="false">
      <c r="A151" s="38"/>
      <c r="B151" s="38"/>
      <c r="C151" s="38"/>
      <c r="D151" s="38"/>
      <c r="E151" s="38"/>
      <c r="F151" s="38"/>
      <c r="G151" s="39"/>
      <c r="H151" s="38"/>
      <c r="I151" s="38"/>
    </row>
    <row r="152" customFormat="false" ht="15" hidden="false" customHeight="true" outlineLevel="0" collapsed="false">
      <c r="A152" s="38"/>
      <c r="B152" s="38"/>
      <c r="C152" s="38"/>
      <c r="D152" s="38"/>
      <c r="E152" s="38"/>
      <c r="F152" s="38"/>
      <c r="G152" s="39"/>
      <c r="H152" s="38"/>
      <c r="I152" s="38"/>
    </row>
    <row r="153" customFormat="false" ht="15" hidden="false" customHeight="true" outlineLevel="0" collapsed="false">
      <c r="A153" s="38"/>
      <c r="B153" s="38"/>
      <c r="C153" s="38"/>
      <c r="D153" s="38"/>
      <c r="E153" s="38"/>
      <c r="F153" s="38"/>
      <c r="G153" s="39"/>
      <c r="H153" s="38"/>
      <c r="I153" s="38"/>
    </row>
    <row r="154" customFormat="false" ht="15" hidden="false" customHeight="true" outlineLevel="0" collapsed="false">
      <c r="A154" s="38"/>
      <c r="B154" s="38"/>
      <c r="C154" s="38"/>
      <c r="D154" s="38"/>
      <c r="E154" s="38"/>
      <c r="F154" s="38"/>
      <c r="G154" s="39"/>
      <c r="H154" s="38"/>
      <c r="I154" s="38"/>
    </row>
    <row r="155" customFormat="false" ht="15" hidden="false" customHeight="true" outlineLevel="0" collapsed="false">
      <c r="A155" s="38"/>
      <c r="B155" s="38"/>
      <c r="C155" s="38"/>
      <c r="D155" s="38"/>
      <c r="E155" s="38"/>
      <c r="F155" s="38"/>
      <c r="G155" s="39"/>
      <c r="H155" s="38"/>
      <c r="I155" s="38"/>
    </row>
    <row r="156" customFormat="false" ht="15" hidden="false" customHeight="true" outlineLevel="0" collapsed="false">
      <c r="A156" s="38"/>
      <c r="B156" s="38"/>
      <c r="C156" s="38"/>
      <c r="D156" s="38"/>
      <c r="E156" s="38"/>
      <c r="F156" s="38"/>
      <c r="G156" s="39"/>
      <c r="H156" s="38"/>
      <c r="I156" s="38"/>
    </row>
    <row r="157" customFormat="false" ht="15" hidden="false" customHeight="true" outlineLevel="0" collapsed="false">
      <c r="A157" s="38"/>
      <c r="B157" s="38"/>
      <c r="C157" s="38"/>
      <c r="D157" s="38"/>
      <c r="E157" s="38"/>
      <c r="F157" s="38"/>
      <c r="G157" s="39"/>
      <c r="H157" s="38"/>
      <c r="I157" s="38"/>
    </row>
    <row r="158" customFormat="false" ht="15" hidden="false" customHeight="true" outlineLevel="0" collapsed="false">
      <c r="A158" s="38"/>
      <c r="B158" s="38"/>
      <c r="C158" s="38"/>
      <c r="D158" s="38"/>
      <c r="E158" s="38"/>
      <c r="F158" s="38"/>
      <c r="G158" s="39"/>
      <c r="H158" s="38"/>
      <c r="I158" s="38"/>
    </row>
    <row r="159" customFormat="false" ht="15" hidden="false" customHeight="true" outlineLevel="0" collapsed="false">
      <c r="A159" s="38"/>
      <c r="B159" s="38"/>
      <c r="C159" s="38"/>
      <c r="D159" s="38"/>
      <c r="E159" s="38"/>
      <c r="F159" s="38"/>
      <c r="G159" s="39"/>
      <c r="H159" s="38"/>
      <c r="I159" s="38"/>
    </row>
    <row r="160" customFormat="false" ht="15" hidden="false" customHeight="true" outlineLevel="0" collapsed="false">
      <c r="A160" s="38"/>
      <c r="B160" s="38"/>
      <c r="C160" s="38"/>
      <c r="D160" s="38"/>
      <c r="E160" s="38"/>
      <c r="F160" s="38"/>
      <c r="G160" s="39"/>
      <c r="H160" s="38"/>
      <c r="I160" s="38"/>
    </row>
    <row r="161" customFormat="false" ht="15" hidden="false" customHeight="true" outlineLevel="0" collapsed="false">
      <c r="A161" s="38"/>
      <c r="B161" s="38"/>
      <c r="C161" s="38"/>
      <c r="D161" s="38"/>
      <c r="E161" s="38"/>
      <c r="F161" s="38"/>
      <c r="G161" s="39"/>
      <c r="H161" s="38"/>
      <c r="I161" s="38"/>
    </row>
    <row r="162" customFormat="false" ht="15" hidden="false" customHeight="true" outlineLevel="0" collapsed="false">
      <c r="A162" s="38"/>
      <c r="B162" s="38"/>
      <c r="C162" s="38"/>
      <c r="D162" s="38"/>
      <c r="E162" s="38"/>
      <c r="F162" s="38"/>
      <c r="G162" s="39"/>
      <c r="H162" s="38"/>
      <c r="I162" s="38"/>
    </row>
    <row r="163" customFormat="false" ht="15" hidden="false" customHeight="true" outlineLevel="0" collapsed="false">
      <c r="A163" s="38"/>
      <c r="B163" s="38"/>
      <c r="C163" s="38"/>
      <c r="D163" s="38"/>
      <c r="E163" s="38"/>
      <c r="F163" s="38"/>
      <c r="G163" s="39"/>
      <c r="H163" s="38"/>
      <c r="I163" s="38"/>
    </row>
    <row r="164" customFormat="false" ht="15" hidden="false" customHeight="true" outlineLevel="0" collapsed="false">
      <c r="A164" s="38"/>
      <c r="B164" s="38"/>
      <c r="C164" s="38"/>
      <c r="D164" s="38"/>
      <c r="E164" s="38"/>
      <c r="F164" s="38"/>
      <c r="G164" s="39"/>
      <c r="H164" s="38"/>
      <c r="I164" s="38"/>
    </row>
    <row r="165" customFormat="false" ht="15" hidden="false" customHeight="true" outlineLevel="0" collapsed="false">
      <c r="A165" s="38"/>
      <c r="B165" s="38"/>
      <c r="C165" s="38"/>
      <c r="D165" s="38"/>
      <c r="E165" s="38"/>
      <c r="F165" s="38"/>
      <c r="G165" s="39"/>
      <c r="H165" s="38"/>
      <c r="I165" s="38"/>
    </row>
    <row r="166" customFormat="false" ht="15" hidden="false" customHeight="true" outlineLevel="0" collapsed="false">
      <c r="A166" s="38"/>
      <c r="B166" s="38"/>
      <c r="C166" s="38"/>
      <c r="D166" s="38"/>
      <c r="E166" s="38"/>
      <c r="F166" s="38"/>
      <c r="G166" s="39"/>
      <c r="H166" s="38"/>
      <c r="I166" s="38"/>
    </row>
    <row r="167" customFormat="false" ht="15" hidden="false" customHeight="true" outlineLevel="0" collapsed="false">
      <c r="A167" s="38"/>
      <c r="B167" s="38"/>
      <c r="C167" s="38"/>
      <c r="D167" s="38"/>
      <c r="E167" s="38"/>
      <c r="F167" s="38"/>
      <c r="G167" s="39"/>
      <c r="H167" s="38"/>
      <c r="I167" s="38"/>
    </row>
    <row r="168" customFormat="false" ht="15" hidden="false" customHeight="true" outlineLevel="0" collapsed="false">
      <c r="A168" s="38"/>
      <c r="B168" s="38"/>
      <c r="C168" s="38"/>
      <c r="D168" s="38"/>
      <c r="E168" s="38"/>
      <c r="F168" s="38"/>
      <c r="G168" s="39"/>
      <c r="H168" s="38"/>
      <c r="I168" s="38"/>
    </row>
    <row r="169" customFormat="false" ht="15" hidden="false" customHeight="true" outlineLevel="0" collapsed="false">
      <c r="A169" s="38"/>
      <c r="B169" s="38"/>
      <c r="C169" s="38"/>
      <c r="D169" s="38"/>
      <c r="E169" s="38"/>
      <c r="F169" s="38"/>
      <c r="G169" s="39"/>
      <c r="H169" s="38"/>
      <c r="I169" s="38"/>
    </row>
    <row r="170" customFormat="false" ht="15" hidden="false" customHeight="true" outlineLevel="0" collapsed="false">
      <c r="A170" s="38"/>
      <c r="B170" s="38"/>
      <c r="C170" s="38"/>
      <c r="D170" s="38"/>
      <c r="E170" s="38"/>
      <c r="F170" s="38"/>
      <c r="G170" s="39"/>
      <c r="H170" s="38"/>
      <c r="I170" s="38"/>
    </row>
    <row r="171" customFormat="false" ht="15" hidden="false" customHeight="true" outlineLevel="0" collapsed="false">
      <c r="A171" s="38"/>
      <c r="B171" s="38"/>
      <c r="C171" s="38"/>
      <c r="D171" s="38"/>
      <c r="E171" s="38"/>
      <c r="F171" s="38"/>
      <c r="G171" s="39"/>
      <c r="H171" s="38"/>
      <c r="I171" s="38"/>
    </row>
    <row r="172" customFormat="false" ht="15" hidden="false" customHeight="true" outlineLevel="0" collapsed="false">
      <c r="A172" s="38"/>
      <c r="B172" s="38"/>
      <c r="C172" s="38"/>
      <c r="D172" s="38"/>
      <c r="E172" s="38"/>
      <c r="F172" s="38"/>
      <c r="G172" s="39"/>
      <c r="H172" s="38"/>
      <c r="I172" s="38"/>
    </row>
    <row r="173" customFormat="false" ht="15" hidden="false" customHeight="true" outlineLevel="0" collapsed="false">
      <c r="A173" s="38"/>
      <c r="B173" s="38"/>
      <c r="C173" s="38"/>
      <c r="D173" s="38"/>
      <c r="E173" s="38"/>
      <c r="F173" s="38"/>
      <c r="G173" s="39"/>
      <c r="H173" s="38"/>
      <c r="I173" s="38"/>
    </row>
    <row r="174" customFormat="false" ht="15" hidden="false" customHeight="true" outlineLevel="0" collapsed="false">
      <c r="A174" s="38"/>
      <c r="B174" s="38"/>
      <c r="C174" s="38"/>
      <c r="D174" s="38"/>
      <c r="E174" s="38"/>
      <c r="F174" s="38"/>
      <c r="G174" s="39"/>
      <c r="H174" s="38"/>
      <c r="I174" s="38"/>
    </row>
    <row r="175" customFormat="false" ht="15" hidden="false" customHeight="true" outlineLevel="0" collapsed="false">
      <c r="A175" s="38"/>
      <c r="B175" s="38"/>
      <c r="C175" s="38"/>
      <c r="D175" s="38"/>
      <c r="E175" s="38"/>
      <c r="F175" s="38"/>
      <c r="G175" s="39"/>
      <c r="H175" s="38"/>
      <c r="I175" s="38"/>
    </row>
    <row r="176" customFormat="false" ht="15" hidden="false" customHeight="true" outlineLevel="0" collapsed="false">
      <c r="A176" s="38"/>
      <c r="B176" s="38"/>
      <c r="C176" s="38"/>
      <c r="D176" s="38"/>
      <c r="E176" s="38"/>
      <c r="F176" s="38"/>
      <c r="G176" s="39"/>
      <c r="H176" s="38"/>
      <c r="I176" s="38"/>
    </row>
    <row r="177" customFormat="false" ht="15" hidden="false" customHeight="true" outlineLevel="0" collapsed="false">
      <c r="A177" s="38"/>
      <c r="B177" s="38"/>
      <c r="C177" s="38"/>
      <c r="D177" s="38"/>
      <c r="E177" s="38"/>
      <c r="F177" s="38"/>
      <c r="G177" s="39"/>
      <c r="H177" s="38"/>
      <c r="I177" s="38"/>
    </row>
    <row r="178" customFormat="false" ht="15" hidden="false" customHeight="true" outlineLevel="0" collapsed="false">
      <c r="A178" s="38"/>
      <c r="B178" s="38"/>
      <c r="C178" s="38"/>
      <c r="D178" s="38"/>
      <c r="E178" s="38"/>
      <c r="F178" s="38"/>
      <c r="G178" s="39"/>
      <c r="H178" s="38"/>
      <c r="I178" s="38"/>
    </row>
    <row r="179" customFormat="false" ht="15" hidden="false" customHeight="true" outlineLevel="0" collapsed="false">
      <c r="A179" s="38"/>
      <c r="B179" s="38"/>
      <c r="C179" s="38"/>
      <c r="D179" s="38"/>
      <c r="E179" s="38"/>
      <c r="F179" s="38"/>
      <c r="G179" s="39"/>
      <c r="H179" s="38"/>
      <c r="I179" s="38"/>
    </row>
    <row r="180" customFormat="false" ht="15" hidden="false" customHeight="true" outlineLevel="0" collapsed="false">
      <c r="A180" s="38"/>
      <c r="B180" s="38"/>
      <c r="C180" s="38"/>
      <c r="D180" s="38"/>
      <c r="E180" s="38"/>
      <c r="F180" s="38"/>
      <c r="G180" s="39"/>
      <c r="H180" s="38"/>
      <c r="I180" s="38"/>
    </row>
    <row r="181" customFormat="false" ht="15" hidden="false" customHeight="true" outlineLevel="0" collapsed="false">
      <c r="A181" s="38"/>
      <c r="B181" s="38"/>
      <c r="C181" s="38"/>
      <c r="D181" s="38"/>
      <c r="E181" s="38"/>
      <c r="F181" s="38"/>
      <c r="G181" s="39"/>
      <c r="H181" s="38"/>
      <c r="I181" s="38"/>
    </row>
    <row r="182" customFormat="false" ht="15" hidden="false" customHeight="true" outlineLevel="0" collapsed="false">
      <c r="A182" s="38"/>
      <c r="B182" s="38"/>
      <c r="C182" s="38"/>
      <c r="D182" s="38"/>
      <c r="E182" s="38"/>
      <c r="F182" s="38"/>
      <c r="G182" s="39"/>
      <c r="H182" s="38"/>
      <c r="I182" s="38"/>
    </row>
    <row r="183" customFormat="false" ht="15" hidden="false" customHeight="true" outlineLevel="0" collapsed="false">
      <c r="A183" s="38"/>
      <c r="B183" s="38"/>
      <c r="C183" s="38"/>
      <c r="D183" s="38"/>
      <c r="E183" s="38"/>
      <c r="F183" s="38"/>
      <c r="G183" s="39"/>
      <c r="H183" s="38"/>
      <c r="I183" s="38"/>
    </row>
    <row r="184" customFormat="false" ht="15" hidden="false" customHeight="true" outlineLevel="0" collapsed="false">
      <c r="A184" s="38"/>
      <c r="B184" s="38"/>
      <c r="C184" s="38"/>
      <c r="D184" s="38"/>
      <c r="E184" s="38"/>
      <c r="F184" s="38"/>
      <c r="G184" s="39"/>
      <c r="H184" s="38"/>
      <c r="I184" s="38"/>
    </row>
    <row r="185" customFormat="false" ht="15" hidden="false" customHeight="true" outlineLevel="0" collapsed="false">
      <c r="A185" s="38"/>
      <c r="B185" s="38"/>
      <c r="C185" s="38"/>
      <c r="D185" s="38"/>
      <c r="E185" s="38"/>
      <c r="F185" s="38"/>
      <c r="G185" s="39"/>
      <c r="H185" s="38"/>
      <c r="I185" s="38"/>
    </row>
    <row r="186" customFormat="false" ht="15" hidden="false" customHeight="true" outlineLevel="0" collapsed="false">
      <c r="A186" s="38"/>
      <c r="B186" s="38"/>
      <c r="C186" s="38"/>
      <c r="D186" s="38"/>
      <c r="E186" s="38"/>
      <c r="F186" s="38"/>
      <c r="G186" s="39"/>
      <c r="H186" s="38"/>
      <c r="I186" s="38"/>
    </row>
    <row r="187" customFormat="false" ht="15" hidden="false" customHeight="true" outlineLevel="0" collapsed="false">
      <c r="A187" s="38"/>
      <c r="B187" s="38"/>
      <c r="C187" s="38"/>
      <c r="D187" s="38"/>
      <c r="E187" s="38"/>
      <c r="F187" s="38"/>
      <c r="G187" s="39"/>
      <c r="H187" s="38"/>
      <c r="I187" s="38"/>
    </row>
    <row r="188" customFormat="false" ht="15" hidden="false" customHeight="true" outlineLevel="0" collapsed="false">
      <c r="A188" s="38"/>
      <c r="B188" s="38"/>
      <c r="C188" s="38"/>
      <c r="D188" s="38"/>
      <c r="E188" s="38"/>
      <c r="F188" s="38"/>
      <c r="G188" s="39"/>
      <c r="H188" s="38"/>
      <c r="I188" s="38"/>
    </row>
    <row r="189" customFormat="false" ht="15" hidden="false" customHeight="true" outlineLevel="0" collapsed="false">
      <c r="A189" s="38"/>
      <c r="B189" s="38"/>
      <c r="C189" s="38"/>
      <c r="D189" s="38"/>
      <c r="E189" s="38"/>
      <c r="F189" s="38"/>
      <c r="G189" s="39"/>
      <c r="H189" s="38"/>
      <c r="I189" s="38"/>
    </row>
    <row r="190" customFormat="false" ht="15" hidden="false" customHeight="true" outlineLevel="0" collapsed="false">
      <c r="A190" s="38"/>
      <c r="B190" s="38"/>
      <c r="C190" s="38"/>
      <c r="D190" s="38"/>
      <c r="E190" s="38"/>
      <c r="F190" s="38"/>
      <c r="G190" s="39"/>
      <c r="H190" s="38"/>
      <c r="I190" s="38"/>
    </row>
    <row r="191" customFormat="false" ht="15" hidden="false" customHeight="true" outlineLevel="0" collapsed="false">
      <c r="A191" s="38"/>
      <c r="B191" s="38"/>
      <c r="C191" s="38"/>
      <c r="D191" s="38"/>
      <c r="E191" s="38"/>
      <c r="F191" s="38"/>
      <c r="G191" s="39"/>
      <c r="H191" s="38"/>
      <c r="I191" s="38"/>
    </row>
    <row r="192" customFormat="false" ht="15" hidden="false" customHeight="true" outlineLevel="0" collapsed="false">
      <c r="A192" s="38"/>
      <c r="B192" s="38"/>
      <c r="C192" s="38"/>
      <c r="D192" s="38"/>
      <c r="E192" s="38"/>
      <c r="F192" s="38"/>
      <c r="G192" s="39"/>
      <c r="H192" s="38"/>
      <c r="I192" s="38"/>
    </row>
    <row r="193" customFormat="false" ht="15" hidden="false" customHeight="true" outlineLevel="0" collapsed="false">
      <c r="A193" s="38"/>
      <c r="B193" s="38"/>
      <c r="C193" s="38"/>
      <c r="D193" s="38"/>
      <c r="E193" s="38"/>
      <c r="F193" s="38"/>
      <c r="G193" s="39"/>
      <c r="H193" s="38"/>
      <c r="I193" s="38"/>
    </row>
    <row r="194" customFormat="false" ht="15" hidden="false" customHeight="true" outlineLevel="0" collapsed="false">
      <c r="A194" s="38"/>
      <c r="B194" s="38"/>
      <c r="C194" s="38"/>
      <c r="D194" s="38"/>
      <c r="E194" s="38"/>
      <c r="F194" s="38"/>
      <c r="G194" s="39"/>
      <c r="H194" s="38"/>
      <c r="I194" s="38"/>
    </row>
    <row r="195" customFormat="false" ht="15" hidden="false" customHeight="true" outlineLevel="0" collapsed="false">
      <c r="A195" s="38"/>
      <c r="B195" s="38"/>
      <c r="C195" s="38"/>
      <c r="D195" s="38"/>
      <c r="E195" s="38"/>
      <c r="F195" s="38"/>
      <c r="G195" s="39"/>
      <c r="H195" s="38"/>
      <c r="I195" s="38"/>
    </row>
    <row r="196" customFormat="false" ht="15" hidden="false" customHeight="true" outlineLevel="0" collapsed="false">
      <c r="A196" s="38"/>
      <c r="B196" s="38"/>
      <c r="C196" s="38"/>
      <c r="D196" s="38"/>
      <c r="E196" s="38"/>
      <c r="F196" s="38"/>
      <c r="G196" s="39"/>
      <c r="H196" s="38"/>
      <c r="I196" s="38"/>
    </row>
    <row r="197" customFormat="false" ht="15" hidden="false" customHeight="true" outlineLevel="0" collapsed="false">
      <c r="A197" s="38"/>
      <c r="B197" s="38"/>
      <c r="C197" s="38"/>
      <c r="D197" s="38"/>
      <c r="E197" s="38"/>
      <c r="F197" s="38"/>
      <c r="G197" s="39"/>
      <c r="H197" s="38"/>
      <c r="I197" s="38"/>
    </row>
    <row r="198" customFormat="false" ht="15" hidden="false" customHeight="true" outlineLevel="0" collapsed="false">
      <c r="A198" s="38"/>
      <c r="B198" s="38"/>
      <c r="C198" s="38"/>
      <c r="D198" s="38"/>
      <c r="E198" s="38"/>
      <c r="F198" s="38"/>
      <c r="G198" s="39"/>
      <c r="H198" s="38"/>
      <c r="I198" s="38"/>
    </row>
    <row r="199" customFormat="false" ht="15" hidden="false" customHeight="true" outlineLevel="0" collapsed="false">
      <c r="A199" s="38"/>
      <c r="B199" s="38"/>
      <c r="C199" s="38"/>
      <c r="D199" s="38"/>
      <c r="E199" s="38"/>
      <c r="F199" s="38"/>
      <c r="G199" s="39"/>
      <c r="H199" s="38"/>
      <c r="I199" s="38"/>
    </row>
    <row r="200" customFormat="false" ht="15" hidden="false" customHeight="true" outlineLevel="0" collapsed="false">
      <c r="A200" s="38"/>
      <c r="B200" s="38"/>
      <c r="C200" s="38"/>
      <c r="D200" s="38"/>
      <c r="E200" s="38"/>
      <c r="F200" s="38"/>
      <c r="G200" s="39"/>
      <c r="H200" s="38"/>
      <c r="I200" s="38"/>
    </row>
    <row r="201" customFormat="false" ht="15" hidden="false" customHeight="true" outlineLevel="0" collapsed="false">
      <c r="A201" s="38"/>
      <c r="B201" s="38"/>
      <c r="C201" s="38"/>
      <c r="D201" s="38"/>
      <c r="E201" s="38"/>
      <c r="F201" s="38"/>
      <c r="G201" s="39"/>
      <c r="H201" s="38"/>
      <c r="I201" s="38"/>
    </row>
    <row r="202" customFormat="false" ht="15" hidden="false" customHeight="true" outlineLevel="0" collapsed="false">
      <c r="A202" s="38"/>
      <c r="B202" s="38"/>
      <c r="C202" s="38"/>
      <c r="D202" s="38"/>
      <c r="E202" s="38"/>
      <c r="F202" s="38"/>
      <c r="G202" s="39"/>
      <c r="H202" s="38"/>
      <c r="I202" s="38"/>
    </row>
    <row r="203" customFormat="false" ht="15" hidden="false" customHeight="true" outlineLevel="0" collapsed="false">
      <c r="A203" s="38"/>
      <c r="B203" s="38"/>
      <c r="C203" s="38"/>
      <c r="D203" s="38"/>
      <c r="E203" s="38"/>
      <c r="F203" s="38"/>
      <c r="G203" s="39"/>
      <c r="H203" s="38"/>
      <c r="I203" s="38"/>
    </row>
    <row r="204" customFormat="false" ht="15" hidden="false" customHeight="true" outlineLevel="0" collapsed="false">
      <c r="A204" s="38"/>
      <c r="B204" s="38"/>
      <c r="C204" s="38"/>
      <c r="D204" s="38"/>
      <c r="E204" s="38"/>
      <c r="F204" s="38"/>
      <c r="G204" s="39"/>
      <c r="H204" s="38"/>
      <c r="I204" s="38"/>
    </row>
    <row r="205" customFormat="false" ht="15" hidden="false" customHeight="true" outlineLevel="0" collapsed="false">
      <c r="A205" s="38"/>
      <c r="B205" s="38"/>
      <c r="C205" s="38"/>
      <c r="D205" s="38"/>
      <c r="E205" s="38"/>
      <c r="F205" s="38"/>
      <c r="G205" s="39"/>
      <c r="H205" s="38"/>
      <c r="I205" s="38"/>
    </row>
    <row r="208" customFormat="false" ht="15" hidden="false" customHeight="true" outlineLevel="0" collapsed="false">
      <c r="F208" s="14" t="s">
        <v>186</v>
      </c>
      <c r="G208" s="40" t="n">
        <f aca="false">SUMIFS(G6:G205,H6:H205,"INCLUDE",I6:I205,"Accrual")</f>
        <v>0</v>
      </c>
    </row>
    <row r="209" customFormat="false" ht="15" hidden="false" customHeight="true" outlineLevel="0" collapsed="false">
      <c r="F209" s="14" t="s">
        <v>187</v>
      </c>
      <c r="G209" s="40" t="n">
        <f aca="false">SUMIFS(G6:G205,H6:H205,"INCLUDE",I6:I205,"Cash")</f>
        <v>0</v>
      </c>
    </row>
    <row r="210" customFormat="false" ht="15" hidden="false" customHeight="true" outlineLevel="0" collapsed="false">
      <c r="F210" s="14" t="s">
        <v>188</v>
      </c>
      <c r="G210" s="40" t="n">
        <f aca="false">SUMIFS(G6:G205,H6:H205,"UNCERTAIN",I6:I205,"Accrual")</f>
        <v>0</v>
      </c>
    </row>
    <row r="211" customFormat="false" ht="15" hidden="false" customHeight="true" outlineLevel="0" collapsed="false">
      <c r="F211" s="14" t="s">
        <v>189</v>
      </c>
      <c r="G211" s="40" t="n">
        <f aca="false">SUMIFS(G6:G205,H6:H205,"UNCERTAIN",I6:I205,"Cash")</f>
        <v>0</v>
      </c>
    </row>
  </sheetData>
  <mergeCells count="1">
    <mergeCell ref="A2:I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2" min="2" style="1" width="110"/>
  </cols>
  <sheetData>
    <row r="1" customFormat="false" ht="15" hidden="false" customHeight="true" outlineLevel="0" collapsed="false">
      <c r="A1" s="2" t="s">
        <v>190</v>
      </c>
    </row>
    <row r="3" customFormat="false" ht="15" hidden="false" customHeight="true" outlineLevel="0" collapsed="false">
      <c r="A3" s="4" t="s">
        <v>191</v>
      </c>
      <c r="B3" s="4" t="s">
        <v>192</v>
      </c>
    </row>
    <row r="4" customFormat="false" ht="48" hidden="false" customHeight="true" outlineLevel="0" collapsed="false">
      <c r="A4" s="14" t="s">
        <v>193</v>
      </c>
      <c r="B4" s="41" t="s">
        <v>194</v>
      </c>
    </row>
    <row r="5" customFormat="false" ht="48" hidden="false" customHeight="true" outlineLevel="0" collapsed="false">
      <c r="A5" s="14" t="s">
        <v>193</v>
      </c>
      <c r="B5" s="41" t="s">
        <v>195</v>
      </c>
    </row>
    <row r="6" customFormat="false" ht="48" hidden="false" customHeight="true" outlineLevel="0" collapsed="false">
      <c r="A6" s="14" t="s">
        <v>196</v>
      </c>
      <c r="B6" s="41" t="s">
        <v>197</v>
      </c>
    </row>
    <row r="7" customFormat="false" ht="48" hidden="false" customHeight="true" outlineLevel="0" collapsed="false">
      <c r="A7" s="14" t="s">
        <v>196</v>
      </c>
      <c r="B7" s="41" t="s">
        <v>198</v>
      </c>
    </row>
    <row r="8" customFormat="false" ht="48" hidden="false" customHeight="true" outlineLevel="0" collapsed="false">
      <c r="A8" s="14" t="s">
        <v>196</v>
      </c>
      <c r="B8" s="41" t="s">
        <v>199</v>
      </c>
    </row>
    <row r="9" customFormat="false" ht="48" hidden="false" customHeight="true" outlineLevel="0" collapsed="false">
      <c r="A9" s="14" t="s">
        <v>200</v>
      </c>
      <c r="B9" s="41" t="s">
        <v>201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2026-09-10T13:39:34Z</dcterms:created>
  <dc:creator>openpyxl</dc:creator>
  <dc:description/>
  <dc:language>en-US</dc:language>
  <cp:lastModifiedBy/>
  <dcterms:modified xsi:type="dcterms:W3CDTF">2026-09-10T13:44:51Z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